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\Documents\BLOG ARTICLES\"/>
    </mc:Choice>
  </mc:AlternateContent>
  <bookViews>
    <workbookView xWindow="0" yWindow="0" windowWidth="14370" windowHeight="4635"/>
  </bookViews>
  <sheets>
    <sheet name="Cash Flow" sheetId="1" r:id="rId1"/>
    <sheet name="Div Income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11" i="2" l="1"/>
  <c r="Q17" i="2"/>
  <c r="P17" i="2"/>
  <c r="O17" i="2"/>
  <c r="N17" i="2"/>
  <c r="Y19" i="2"/>
  <c r="X17" i="2"/>
  <c r="W17" i="2"/>
  <c r="V17" i="2"/>
  <c r="U17" i="2"/>
  <c r="T17" i="2"/>
  <c r="S17" i="2"/>
  <c r="R17" i="2"/>
  <c r="M17" i="2"/>
  <c r="Y6" i="2"/>
  <c r="Y40" i="2"/>
  <c r="Y39" i="2"/>
  <c r="Y38" i="2"/>
  <c r="Y50" i="2"/>
  <c r="Y37" i="2"/>
  <c r="Y35" i="2"/>
  <c r="Y28" i="2"/>
  <c r="Y30" i="2"/>
  <c r="Y46" i="2"/>
  <c r="Y51" i="2" l="1"/>
  <c r="Y43" i="2"/>
  <c r="U58" i="2"/>
  <c r="Y49" i="2"/>
  <c r="Y56" i="2"/>
  <c r="Y55" i="2"/>
  <c r="Y54" i="2"/>
  <c r="Y41" i="2"/>
  <c r="Y53" i="2"/>
  <c r="Y52" i="2"/>
  <c r="Y48" i="2"/>
  <c r="Y47" i="2"/>
  <c r="Y44" i="2"/>
  <c r="Y45" i="2"/>
  <c r="Y42" i="2"/>
  <c r="Y36" i="2"/>
  <c r="Y34" i="2"/>
  <c r="Y32" i="2"/>
  <c r="Y27" i="2"/>
  <c r="N58" i="2"/>
  <c r="X58" i="2"/>
  <c r="W58" i="2"/>
  <c r="V58" i="2"/>
  <c r="T58" i="2"/>
  <c r="S58" i="2"/>
  <c r="R58" i="2"/>
  <c r="Q58" i="2"/>
  <c r="P58" i="2"/>
  <c r="O58" i="2"/>
  <c r="M58" i="2"/>
  <c r="N50" i="1"/>
  <c r="Y14" i="2"/>
  <c r="Y31" i="2"/>
  <c r="Y13" i="2"/>
  <c r="Y12" i="2"/>
  <c r="Y9" i="2"/>
  <c r="Y8" i="2"/>
  <c r="P10" i="1"/>
  <c r="Y29" i="2" l="1"/>
  <c r="Y58" i="2" s="1"/>
  <c r="Y7" i="2"/>
  <c r="Y17" i="2" s="1"/>
  <c r="M51" i="1"/>
  <c r="L51" i="1"/>
  <c r="K51" i="1"/>
  <c r="J51" i="1"/>
  <c r="I51" i="1"/>
  <c r="H51" i="1"/>
  <c r="G51" i="1"/>
  <c r="F51" i="1"/>
  <c r="E51" i="1"/>
  <c r="D51" i="1"/>
  <c r="C51" i="1"/>
  <c r="B51" i="1"/>
  <c r="P51" i="1"/>
  <c r="O51" i="1"/>
  <c r="P44" i="1"/>
  <c r="N8" i="1"/>
  <c r="N6" i="1"/>
  <c r="N5" i="1"/>
  <c r="J18" i="1"/>
  <c r="I18" i="1"/>
  <c r="H18" i="1"/>
  <c r="G18" i="1"/>
  <c r="F18" i="1"/>
  <c r="E18" i="1"/>
  <c r="D18" i="1"/>
  <c r="C18" i="1"/>
  <c r="M10" i="1"/>
  <c r="L10" i="1"/>
  <c r="K10" i="1"/>
  <c r="J10" i="1"/>
  <c r="I10" i="1"/>
  <c r="H10" i="1"/>
  <c r="G10" i="1"/>
  <c r="F10" i="1"/>
  <c r="E10" i="1"/>
  <c r="D10" i="1"/>
  <c r="C10" i="1"/>
  <c r="B10" i="1"/>
  <c r="M18" i="1"/>
  <c r="L18" i="1"/>
  <c r="K18" i="1"/>
  <c r="N49" i="1" l="1"/>
  <c r="N48" i="1"/>
  <c r="N47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7" i="1"/>
  <c r="N16" i="1"/>
  <c r="N15" i="1"/>
  <c r="N14" i="1"/>
  <c r="N13" i="1"/>
  <c r="N9" i="1"/>
  <c r="N4" i="1"/>
  <c r="N10" i="1" l="1"/>
  <c r="N51" i="1"/>
  <c r="N45" i="1"/>
  <c r="M44" i="1" l="1"/>
  <c r="L44" i="1"/>
  <c r="K44" i="1"/>
  <c r="J44" i="1"/>
  <c r="I44" i="1"/>
  <c r="H44" i="1"/>
  <c r="G44" i="1"/>
  <c r="F44" i="1"/>
  <c r="E44" i="1"/>
  <c r="D44" i="1"/>
  <c r="C44" i="1"/>
  <c r="B44" i="1"/>
  <c r="B18" i="1"/>
  <c r="N18" i="1" s="1"/>
  <c r="P18" i="1"/>
  <c r="N44" i="1" l="1"/>
  <c r="G53" i="1"/>
  <c r="G55" i="1" s="1"/>
  <c r="C53" i="1"/>
  <c r="C55" i="1" s="1"/>
  <c r="E53" i="1"/>
  <c r="E55" i="1" s="1"/>
  <c r="D53" i="1"/>
  <c r="D55" i="1" s="1"/>
  <c r="H53" i="1"/>
  <c r="H55" i="1" s="1"/>
  <c r="I53" i="1"/>
  <c r="I55" i="1" s="1"/>
  <c r="B53" i="1"/>
  <c r="B55" i="1" s="1"/>
  <c r="F53" i="1"/>
  <c r="F55" i="1" s="1"/>
  <c r="J53" i="1"/>
  <c r="J55" i="1" s="1"/>
  <c r="M53" i="1"/>
  <c r="M55" i="1" s="1"/>
  <c r="K53" i="1"/>
  <c r="K55" i="1" s="1"/>
  <c r="L53" i="1"/>
  <c r="L55" i="1" s="1"/>
  <c r="P53" i="1"/>
  <c r="P55" i="1" s="1"/>
  <c r="N53" i="1" l="1"/>
  <c r="N55" i="1" s="1"/>
</calcChain>
</file>

<file path=xl/sharedStrings.xml><?xml version="1.0" encoding="utf-8"?>
<sst xmlns="http://schemas.openxmlformats.org/spreadsheetml/2006/main" count="254" uniqueCount="168">
  <si>
    <t>Income</t>
  </si>
  <si>
    <t>House Expenses</t>
  </si>
  <si>
    <t>Maintenance</t>
  </si>
  <si>
    <t>Property Insurance</t>
  </si>
  <si>
    <t>General Expenses</t>
  </si>
  <si>
    <t>Car Expenses</t>
  </si>
  <si>
    <t>Clothing</t>
  </si>
  <si>
    <t>Debt Interest</t>
  </si>
  <si>
    <t>Debt Repayment</t>
  </si>
  <si>
    <t>Dental, Medical, Vitamins &amp; Sup.</t>
  </si>
  <si>
    <t>Food</t>
  </si>
  <si>
    <t>Hygiene, Personal Grooming</t>
  </si>
  <si>
    <t>Home Decoration</t>
  </si>
  <si>
    <t>Gas</t>
  </si>
  <si>
    <t>Insurance, CAA, Licences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</si>
  <si>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</si>
  <si>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</si>
  <si>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</si>
  <si>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</si>
  <si>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</si>
  <si>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</si>
  <si>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</si>
  <si>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</si>
  <si>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</si>
  <si>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</si>
  <si>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</si>
  <si>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</si>
  <si>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</si>
  <si>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Car</t>
  </si>
  <si>
    <t>Total Expenses</t>
  </si>
  <si>
    <t>Net Income/Expense</t>
  </si>
  <si>
    <t>Total Income</t>
  </si>
  <si>
    <t>Total House Expenses</t>
  </si>
  <si>
    <t>Total General Expenses</t>
  </si>
  <si>
    <t>Yard, Gardening</t>
  </si>
  <si>
    <t>Vacations</t>
  </si>
  <si>
    <t>Investment &amp; Banking Expenses</t>
  </si>
  <si>
    <t>Investment Contributions</t>
  </si>
  <si>
    <t>Memberships &amp; Subscriptions</t>
  </si>
  <si>
    <t>Budget</t>
  </si>
  <si>
    <t>Property Taxes</t>
  </si>
  <si>
    <t>Charitable Contributions</t>
  </si>
  <si>
    <t>Church</t>
  </si>
  <si>
    <t>Gifts, Refunds, Wins</t>
  </si>
  <si>
    <t>Dry Cleaning, Laundry</t>
  </si>
  <si>
    <t>Entertainment (shows, lotteries, etc)</t>
  </si>
  <si>
    <t>Insurance - Life</t>
  </si>
  <si>
    <t>Computer Related/Office</t>
  </si>
  <si>
    <t>Home Improvement</t>
  </si>
  <si>
    <t>Company Pension</t>
  </si>
  <si>
    <t>Phone Cable, Internet</t>
  </si>
  <si>
    <t>Utilities (Gas, Hydro, City util)</t>
  </si>
  <si>
    <t>House Supplies ( laundry, bulbs, etc)</t>
  </si>
  <si>
    <t>Income Taxes - Spouse</t>
  </si>
  <si>
    <t>Income taxes - Self</t>
  </si>
  <si>
    <t>Gifts (Birthdays, Xmas, Anniversaries</t>
  </si>
  <si>
    <t>Symbol</t>
  </si>
  <si>
    <t>Stock</t>
  </si>
  <si>
    <t># Shares</t>
  </si>
  <si>
    <t>Settle Date</t>
  </si>
  <si>
    <t>of Purchase</t>
  </si>
  <si>
    <t>of Sale</t>
  </si>
  <si>
    <t>Dividend/Distribution</t>
  </si>
  <si>
    <t>Dundee REIT</t>
  </si>
  <si>
    <t>Riocan REIT</t>
  </si>
  <si>
    <t>HLP.UN</t>
  </si>
  <si>
    <t>D.UN</t>
  </si>
  <si>
    <t>Inter Pipeline</t>
  </si>
  <si>
    <t>Pembina Pipeline</t>
  </si>
  <si>
    <t>IPL</t>
  </si>
  <si>
    <t>PPL</t>
  </si>
  <si>
    <t>Health Lease REIT</t>
  </si>
  <si>
    <t>Amount/Mo.</t>
  </si>
  <si>
    <t>Cost</t>
  </si>
  <si>
    <t>Share</t>
  </si>
  <si>
    <t>Price</t>
  </si>
  <si>
    <t>15th</t>
  </si>
  <si>
    <t>BAD</t>
  </si>
  <si>
    <t>CHE.U</t>
  </si>
  <si>
    <t>PJC.A</t>
  </si>
  <si>
    <t>Record Date</t>
  </si>
  <si>
    <t>Pay Date</t>
  </si>
  <si>
    <t>Position</t>
  </si>
  <si>
    <t>Badger Daylight</t>
  </si>
  <si>
    <t>Chemtrade</t>
  </si>
  <si>
    <t>Jean Coutu Cl A</t>
  </si>
  <si>
    <t>Canada Pensions &amp; OAS (Joint)</t>
  </si>
  <si>
    <t>8th</t>
  </si>
  <si>
    <t>(Incl Comm)</t>
  </si>
  <si>
    <t>28th</t>
  </si>
  <si>
    <t>24th</t>
  </si>
  <si>
    <t>19th</t>
  </si>
  <si>
    <t>27th</t>
  </si>
  <si>
    <t xml:space="preserve">Tax Free Account Withdrawal </t>
  </si>
  <si>
    <t>Payments/Leases</t>
  </si>
  <si>
    <t>Cash Withdrawn</t>
  </si>
  <si>
    <t>Frequency</t>
  </si>
  <si>
    <t>Monthly</t>
  </si>
  <si>
    <t>Quarterly</t>
  </si>
  <si>
    <t>REI.UN</t>
  </si>
  <si>
    <t>(Approx)</t>
  </si>
  <si>
    <t>Mo. End</t>
  </si>
  <si>
    <t>OTC</t>
  </si>
  <si>
    <t>Open Text Corp</t>
  </si>
  <si>
    <t>TOG</t>
  </si>
  <si>
    <t>TORC Oil &amp; Gas</t>
  </si>
  <si>
    <t>30th</t>
  </si>
  <si>
    <t>Dividend Income (Interest Payments)</t>
  </si>
  <si>
    <t>Trading Acc't Withdrawals (Interest Pay.)</t>
  </si>
  <si>
    <t>CSU</t>
  </si>
  <si>
    <t>Income Withdrawn</t>
  </si>
  <si>
    <t>KLS</t>
  </si>
  <si>
    <t>Kelso Technologies</t>
  </si>
  <si>
    <t>Annual</t>
  </si>
  <si>
    <t>ACQ</t>
  </si>
  <si>
    <t>Autocanada Inc</t>
  </si>
  <si>
    <t>Constellation Sfwre</t>
  </si>
  <si>
    <t>NFI</t>
  </si>
  <si>
    <t>New Flyer Ind</t>
  </si>
  <si>
    <t>31st</t>
  </si>
  <si>
    <t>VET</t>
  </si>
  <si>
    <t>CNR</t>
  </si>
  <si>
    <t>AD</t>
  </si>
  <si>
    <t>VSN</t>
  </si>
  <si>
    <t>Alaris Roralty</t>
  </si>
  <si>
    <t>Canadian National R</t>
  </si>
  <si>
    <t>Vermilion</t>
  </si>
  <si>
    <t>CP</t>
  </si>
  <si>
    <t>Canadian Pacific</t>
  </si>
  <si>
    <t>KEY</t>
  </si>
  <si>
    <t>RY</t>
  </si>
  <si>
    <t>Royal Bank</t>
  </si>
  <si>
    <t>Veresen Inc</t>
  </si>
  <si>
    <t>Keyera</t>
  </si>
  <si>
    <t>RUS</t>
  </si>
  <si>
    <t>Russell Metals</t>
  </si>
  <si>
    <t>SES</t>
  </si>
  <si>
    <t>Secure Energy Svcs</t>
  </si>
  <si>
    <t>TRP</t>
  </si>
  <si>
    <t>TransCanada Corp</t>
  </si>
  <si>
    <t xml:space="preserve">MG </t>
  </si>
  <si>
    <t>Magna</t>
  </si>
  <si>
    <t>RON</t>
  </si>
  <si>
    <t>Rona</t>
  </si>
  <si>
    <t>BAM.A</t>
  </si>
  <si>
    <t>Brookfield Asset M</t>
  </si>
  <si>
    <t>ATD.B</t>
  </si>
  <si>
    <t>Alimentation C-T</t>
  </si>
  <si>
    <t>CPG</t>
  </si>
  <si>
    <t>Crescent Point</t>
  </si>
  <si>
    <t>26th</t>
  </si>
  <si>
    <t>DOL</t>
  </si>
  <si>
    <t>ENB</t>
  </si>
  <si>
    <t>GIL</t>
  </si>
  <si>
    <t>Cdn Nat'l Railway</t>
  </si>
  <si>
    <t>Dollarama</t>
  </si>
  <si>
    <t>Enbridge</t>
  </si>
  <si>
    <t>Gildan Activewear</t>
  </si>
  <si>
    <t>.NN</t>
  </si>
  <si>
    <t>CSH.U</t>
  </si>
  <si>
    <t>Chartwell Seniors</t>
  </si>
  <si>
    <t>CTC.A</t>
  </si>
  <si>
    <t>Cdn Tire Cl A</t>
  </si>
  <si>
    <t>SW</t>
  </si>
  <si>
    <t>Sierra Wireless</t>
  </si>
  <si>
    <t>2014 Cash Flow (Income &amp; Expenses) Actual</t>
  </si>
  <si>
    <t>Dividend Portfolio Income for 2014</t>
  </si>
  <si>
    <t>Trading (Growth) Portfolio Dividend Income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</si>
</sst>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&quot;$&quot;* #,##0.00000_-;\-&quot;$&quot;* #,##0.00000_-;_-&quot;$&quot;* &quot;-&quot;??_-;_-@_-"/>
    <numFmt numFmtId="166" formatCode="[$-409]d\-mmm\-yy;@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0" xfId="1" applyFont="1"/>
    <xf numFmtId="164" fontId="2" fillId="0" borderId="0" xfId="1" applyFont="1"/>
    <xf numFmtId="164" fontId="0" fillId="0" borderId="0" xfId="0" applyNumberFormat="1"/>
    <xf numFmtId="164" fontId="0" fillId="0" borderId="0" xfId="1" applyFont="1" applyFill="1"/>
    <xf numFmtId="164" fontId="5" fillId="0" borderId="0" xfId="1" applyFont="1"/>
    <xf numFmtId="164" fontId="2" fillId="0" borderId="0" xfId="0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5" fontId="0" fillId="0" borderId="0" xfId="0" applyNumberFormat="1" applyAlignment="1">
      <alignment horizontal="center"/>
    </xf>
    <xf numFmtId="15" fontId="0" fillId="0" borderId="0" xfId="0" applyNumberFormat="1"/>
    <xf numFmtId="164" fontId="0" fillId="2" borderId="0" xfId="1" applyFont="1" applyFill="1"/>
    <xf numFmtId="0" fontId="0" fillId="0" borderId="0" xfId="0" applyFill="1"/>
    <xf numFmtId="164" fontId="0" fillId="3" borderId="0" xfId="1" applyFont="1" applyFill="1"/>
    <xf numFmtId="164" fontId="0" fillId="4" borderId="0" xfId="0" applyNumberFormat="1" applyFill="1"/>
    <xf numFmtId="164" fontId="0" fillId="4" borderId="0" xfId="1" applyFont="1" applyFill="1"/>
    <xf numFmtId="164" fontId="2" fillId="0" borderId="0" xfId="1" applyFont="1" applyFill="1"/>
    <xf numFmtId="164" fontId="2" fillId="0" borderId="0" xfId="0" applyNumberFormat="1" applyFont="1" applyFill="1"/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3" borderId="0" xfId="0" applyFill="1"/>
    <xf numFmtId="166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5" borderId="0" xfId="0" applyFill="1"/>
    <xf numFmtId="15" fontId="0" fillId="0" borderId="0" xfId="0" applyNumberFormat="1" applyFill="1"/>
    <xf numFmtId="15" fontId="6" fillId="0" borderId="0" xfId="0" applyNumberFormat="1" applyFont="1" applyFill="1"/>
    <xf numFmtId="0" fontId="0" fillId="0" borderId="0" xfId="0" applyAlignment="1">
      <alignment horizontal="left"/>
    </xf>
    <xf numFmtId="15" fontId="0" fillId="0" borderId="0" xfId="0" applyNumberFormat="1" applyFill="1" applyAlignment="1">
      <alignment horizontal="center"/>
    </xf>
    <xf numFmtId="166" fontId="0" fillId="0" borderId="0" xfId="0" applyNumberFormat="1" applyFill="1"/>
    <xf numFmtId="165" fontId="0" fillId="0" borderId="0" xfId="1" applyNumberFormat="1" applyFont="1" applyFill="1"/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581025</xdr:colOff>
      <xdr:row>28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102108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pane xSplit="1" ySplit="3" topLeftCell="C27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37.28515625" customWidth="1"/>
    <col min="2" max="2" width="12.7109375" customWidth="1"/>
    <col min="3" max="3" width="12.5703125" customWidth="1"/>
    <col min="4" max="4" width="11.5703125" customWidth="1"/>
    <col min="5" max="5" width="11.28515625" customWidth="1"/>
    <col min="6" max="7" width="12" customWidth="1"/>
    <col min="8" max="8" width="12.5703125" customWidth="1"/>
    <col min="9" max="9" width="11.85546875" customWidth="1"/>
    <col min="10" max="11" width="12.42578125" customWidth="1"/>
    <col min="12" max="13" width="13.5703125" customWidth="1"/>
    <col min="14" max="14" width="13.85546875" customWidth="1"/>
    <col min="15" max="15" width="1.5703125" customWidth="1"/>
    <col min="16" max="16" width="12.7109375" customWidth="1"/>
    <col min="18" max="18" width="11.85546875" customWidth="1"/>
  </cols>
  <sheetData>
    <row r="1" spans="1:18" ht="18.75" x14ac:dyDescent="0.3">
      <c r="A1" s="6" t="s">
        <v>165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  <c r="P1" s="5"/>
    </row>
    <row r="2" spans="1:18" ht="15.75" x14ac:dyDescent="0.25"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P2" s="4" t="s">
        <v>39</v>
      </c>
      <c r="R2" s="4"/>
    </row>
    <row r="3" spans="1:18" ht="15.75" x14ac:dyDescent="0.25">
      <c r="A3" s="2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R3" s="7"/>
    </row>
    <row r="4" spans="1:18" x14ac:dyDescent="0.25">
      <c r="A4" t="s">
        <v>86</v>
      </c>
      <c r="B4" s="7">
        <v>2500</v>
      </c>
      <c r="C4" s="10">
        <v>2500</v>
      </c>
      <c r="D4" s="10">
        <v>2500</v>
      </c>
      <c r="E4" s="10">
        <v>2500</v>
      </c>
      <c r="F4" s="10">
        <v>2500</v>
      </c>
      <c r="G4" s="10">
        <v>2500</v>
      </c>
      <c r="H4" s="10">
        <v>2500</v>
      </c>
      <c r="I4" s="10">
        <v>2500</v>
      </c>
      <c r="J4" s="10">
        <v>2500</v>
      </c>
      <c r="K4" s="10">
        <v>2510</v>
      </c>
      <c r="L4" s="10">
        <v>2510</v>
      </c>
      <c r="M4" s="10">
        <v>2510</v>
      </c>
      <c r="N4" s="7">
        <f>SUM(B4:M4)</f>
        <v>30030</v>
      </c>
      <c r="P4" s="7">
        <v>30000</v>
      </c>
      <c r="R4" s="7"/>
    </row>
    <row r="5" spans="1:18" x14ac:dyDescent="0.25">
      <c r="A5" t="s">
        <v>49</v>
      </c>
      <c r="B5" s="7">
        <v>2375</v>
      </c>
      <c r="C5" s="10">
        <v>2375</v>
      </c>
      <c r="D5" s="10">
        <v>2375</v>
      </c>
      <c r="E5" s="10">
        <v>2375</v>
      </c>
      <c r="F5" s="10">
        <v>2375</v>
      </c>
      <c r="G5" s="10">
        <v>2375</v>
      </c>
      <c r="H5" s="10">
        <v>2375</v>
      </c>
      <c r="I5" s="10">
        <v>2375</v>
      </c>
      <c r="J5" s="10">
        <v>2375</v>
      </c>
      <c r="K5" s="10">
        <v>2375</v>
      </c>
      <c r="L5" s="10">
        <v>2375</v>
      </c>
      <c r="M5" s="10">
        <v>2375</v>
      </c>
      <c r="N5" s="7">
        <f>SUM(B5:M5)</f>
        <v>28500</v>
      </c>
      <c r="P5" s="7">
        <v>28500</v>
      </c>
      <c r="R5" s="7"/>
    </row>
    <row r="6" spans="1:18" x14ac:dyDescent="0.25">
      <c r="A6" t="s">
        <v>107</v>
      </c>
      <c r="B6" s="7">
        <v>500</v>
      </c>
      <c r="C6" s="10">
        <v>1700</v>
      </c>
      <c r="D6" s="10">
        <v>1500</v>
      </c>
      <c r="E6" s="10">
        <v>1500</v>
      </c>
      <c r="F6" s="10">
        <v>1300</v>
      </c>
      <c r="G6" s="10">
        <v>1300</v>
      </c>
      <c r="H6" s="10">
        <v>1300</v>
      </c>
      <c r="I6" s="10">
        <v>1400</v>
      </c>
      <c r="J6" s="10">
        <v>1400</v>
      </c>
      <c r="K6" s="10">
        <v>1000</v>
      </c>
      <c r="L6" s="10">
        <v>1400</v>
      </c>
      <c r="M6" s="10">
        <v>1500</v>
      </c>
      <c r="N6" s="7">
        <f t="shared" ref="N6:N9" si="0">SUM(B6:M6)</f>
        <v>15800</v>
      </c>
      <c r="P6" s="7">
        <v>20000</v>
      </c>
      <c r="R6" s="7"/>
    </row>
    <row r="7" spans="1:18" x14ac:dyDescent="0.25">
      <c r="A7" t="s">
        <v>93</v>
      </c>
      <c r="B7" s="7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3000</v>
      </c>
      <c r="N7" s="7">
        <v>3000</v>
      </c>
      <c r="P7" s="7">
        <v>3000</v>
      </c>
      <c r="R7" s="7"/>
    </row>
    <row r="8" spans="1:18" x14ac:dyDescent="0.25">
      <c r="A8" t="s">
        <v>108</v>
      </c>
      <c r="B8" s="7">
        <v>1234.3</v>
      </c>
      <c r="C8" s="10">
        <v>5200</v>
      </c>
      <c r="D8" s="10">
        <v>15000</v>
      </c>
      <c r="E8" s="10">
        <v>7000</v>
      </c>
      <c r="F8" s="10">
        <v>14500</v>
      </c>
      <c r="G8" s="10">
        <v>14500</v>
      </c>
      <c r="H8" s="10">
        <v>3700</v>
      </c>
      <c r="I8" s="10">
        <v>3300</v>
      </c>
      <c r="J8" s="10">
        <v>2600</v>
      </c>
      <c r="K8" s="10">
        <v>0</v>
      </c>
      <c r="L8" s="10">
        <v>0</v>
      </c>
      <c r="M8" s="10">
        <v>0</v>
      </c>
      <c r="N8" s="7">
        <f t="shared" si="0"/>
        <v>67034.3</v>
      </c>
      <c r="P8" s="7">
        <v>12000</v>
      </c>
      <c r="R8" s="7"/>
    </row>
    <row r="9" spans="1:18" x14ac:dyDescent="0.25">
      <c r="A9" t="s">
        <v>43</v>
      </c>
      <c r="B9" s="7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>
        <v>100</v>
      </c>
      <c r="N9" s="7">
        <f t="shared" si="0"/>
        <v>100</v>
      </c>
      <c r="P9" s="7">
        <v>1000</v>
      </c>
      <c r="R9" s="7"/>
    </row>
    <row r="10" spans="1:18" ht="15.75" x14ac:dyDescent="0.25">
      <c r="A10" s="2" t="s">
        <v>31</v>
      </c>
      <c r="B10" s="8">
        <f t="shared" ref="B10:M10" si="1">SUM(B4:B9)</f>
        <v>6609.3</v>
      </c>
      <c r="C10" s="24">
        <f t="shared" si="1"/>
        <v>11775</v>
      </c>
      <c r="D10" s="24">
        <f t="shared" si="1"/>
        <v>21375</v>
      </c>
      <c r="E10" s="24">
        <f t="shared" si="1"/>
        <v>13375</v>
      </c>
      <c r="F10" s="24">
        <f t="shared" si="1"/>
        <v>20675</v>
      </c>
      <c r="G10" s="24">
        <f t="shared" si="1"/>
        <v>20675</v>
      </c>
      <c r="H10" s="24">
        <f t="shared" si="1"/>
        <v>9875</v>
      </c>
      <c r="I10" s="24">
        <f t="shared" si="1"/>
        <v>9575</v>
      </c>
      <c r="J10" s="24">
        <f t="shared" si="1"/>
        <v>8875</v>
      </c>
      <c r="K10" s="24">
        <f t="shared" si="1"/>
        <v>5885</v>
      </c>
      <c r="L10" s="24">
        <f t="shared" si="1"/>
        <v>6285</v>
      </c>
      <c r="M10" s="24">
        <f t="shared" si="1"/>
        <v>9485</v>
      </c>
      <c r="N10" s="8">
        <f>SUM(N4:N9)</f>
        <v>144464.29999999999</v>
      </c>
      <c r="O10" s="3"/>
      <c r="P10" s="8">
        <f>SUM(P4:P9)</f>
        <v>94500</v>
      </c>
      <c r="R10" s="8"/>
    </row>
    <row r="11" spans="1:18" x14ac:dyDescent="0.25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7"/>
      <c r="R11" s="7"/>
    </row>
    <row r="12" spans="1:18" ht="15.75" x14ac:dyDescent="0.25">
      <c r="A12" s="2" t="s">
        <v>1</v>
      </c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7"/>
      <c r="R12" s="7"/>
    </row>
    <row r="13" spans="1:18" x14ac:dyDescent="0.25">
      <c r="A13" t="s">
        <v>51</v>
      </c>
      <c r="B13" s="7">
        <v>140</v>
      </c>
      <c r="C13" s="10">
        <v>452</v>
      </c>
      <c r="D13" s="10">
        <v>140</v>
      </c>
      <c r="E13" s="10">
        <v>350</v>
      </c>
      <c r="F13" s="10">
        <v>142</v>
      </c>
      <c r="G13" s="10">
        <v>178</v>
      </c>
      <c r="H13" s="10">
        <v>385</v>
      </c>
      <c r="I13" s="10">
        <v>446</v>
      </c>
      <c r="J13" s="10">
        <v>283</v>
      </c>
      <c r="K13" s="10">
        <v>418</v>
      </c>
      <c r="L13" s="10">
        <v>312</v>
      </c>
      <c r="M13" s="10">
        <v>427</v>
      </c>
      <c r="N13" s="7">
        <f t="shared" ref="N13:N18" si="2">SUM(B13:M13)</f>
        <v>3673</v>
      </c>
      <c r="P13" s="7">
        <v>4200</v>
      </c>
      <c r="R13" s="7"/>
    </row>
    <row r="14" spans="1:18" x14ac:dyDescent="0.25">
      <c r="A14" t="s">
        <v>50</v>
      </c>
      <c r="B14" s="7">
        <v>265</v>
      </c>
      <c r="C14" s="10">
        <v>272</v>
      </c>
      <c r="D14" s="10">
        <v>277</v>
      </c>
      <c r="E14" s="10">
        <v>267</v>
      </c>
      <c r="F14" s="10">
        <v>284</v>
      </c>
      <c r="G14" s="10">
        <v>267</v>
      </c>
      <c r="H14" s="10">
        <v>272</v>
      </c>
      <c r="I14" s="10">
        <v>269</v>
      </c>
      <c r="J14" s="10">
        <v>274</v>
      </c>
      <c r="K14" s="10">
        <v>272</v>
      </c>
      <c r="L14" s="10">
        <v>264</v>
      </c>
      <c r="M14" s="10">
        <v>265</v>
      </c>
      <c r="N14" s="7">
        <f t="shared" si="2"/>
        <v>3248</v>
      </c>
      <c r="P14" s="7">
        <v>3000</v>
      </c>
      <c r="R14" s="7"/>
    </row>
    <row r="15" spans="1:18" x14ac:dyDescent="0.25">
      <c r="A15" t="s">
        <v>2</v>
      </c>
      <c r="B15" s="7">
        <v>0</v>
      </c>
      <c r="C15" s="10">
        <v>0</v>
      </c>
      <c r="D15" s="10">
        <v>0</v>
      </c>
      <c r="E15" s="10">
        <v>0</v>
      </c>
      <c r="F15" s="10">
        <v>395</v>
      </c>
      <c r="G15" s="10">
        <v>78</v>
      </c>
      <c r="H15" s="10">
        <v>96</v>
      </c>
      <c r="I15" s="10">
        <v>0</v>
      </c>
      <c r="J15" s="10"/>
      <c r="K15" s="10">
        <v>147</v>
      </c>
      <c r="L15" s="10">
        <v>0</v>
      </c>
      <c r="M15" s="10"/>
      <c r="N15" s="7">
        <f t="shared" si="2"/>
        <v>716</v>
      </c>
      <c r="P15" s="7">
        <v>5000</v>
      </c>
      <c r="R15" s="7"/>
    </row>
    <row r="16" spans="1:18" x14ac:dyDescent="0.25">
      <c r="A16" t="s">
        <v>3</v>
      </c>
      <c r="B16" s="7">
        <v>0</v>
      </c>
      <c r="C16" s="10">
        <v>0</v>
      </c>
      <c r="D16" s="10">
        <v>0</v>
      </c>
      <c r="E16" s="10">
        <v>0</v>
      </c>
      <c r="F16" s="10">
        <v>0</v>
      </c>
      <c r="G16" s="10">
        <v>738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7">
        <f t="shared" si="2"/>
        <v>738</v>
      </c>
      <c r="P16" s="7">
        <v>1000</v>
      </c>
      <c r="R16" s="7"/>
    </row>
    <row r="17" spans="1:18" x14ac:dyDescent="0.25">
      <c r="A17" t="s">
        <v>40</v>
      </c>
      <c r="B17" s="7">
        <v>0</v>
      </c>
      <c r="C17" s="10">
        <v>0</v>
      </c>
      <c r="D17" s="10">
        <v>750</v>
      </c>
      <c r="E17" s="10">
        <v>750</v>
      </c>
      <c r="F17" s="10">
        <v>750</v>
      </c>
      <c r="G17" s="10">
        <v>0</v>
      </c>
      <c r="H17" s="10">
        <v>762</v>
      </c>
      <c r="I17" s="10">
        <v>762</v>
      </c>
      <c r="J17" s="10">
        <v>762</v>
      </c>
      <c r="K17" s="10">
        <v>0</v>
      </c>
      <c r="L17" s="10">
        <v>0</v>
      </c>
      <c r="M17" s="10">
        <v>0</v>
      </c>
      <c r="N17" s="7">
        <f t="shared" si="2"/>
        <v>4536</v>
      </c>
      <c r="P17" s="7">
        <v>4500</v>
      </c>
      <c r="R17" s="7"/>
    </row>
    <row r="18" spans="1:18" ht="15.75" x14ac:dyDescent="0.25">
      <c r="A18" s="2" t="s">
        <v>32</v>
      </c>
      <c r="B18" s="8">
        <f t="shared" ref="B18:M18" si="3">SUM(B13:B17)</f>
        <v>405</v>
      </c>
      <c r="C18" s="24">
        <f t="shared" si="3"/>
        <v>724</v>
      </c>
      <c r="D18" s="24">
        <f t="shared" si="3"/>
        <v>1167</v>
      </c>
      <c r="E18" s="24">
        <f t="shared" si="3"/>
        <v>1367</v>
      </c>
      <c r="F18" s="24">
        <f t="shared" si="3"/>
        <v>1571</v>
      </c>
      <c r="G18" s="24">
        <f t="shared" si="3"/>
        <v>1261</v>
      </c>
      <c r="H18" s="24">
        <f t="shared" si="3"/>
        <v>1515</v>
      </c>
      <c r="I18" s="24">
        <f t="shared" si="3"/>
        <v>1477</v>
      </c>
      <c r="J18" s="24">
        <f t="shared" si="3"/>
        <v>1319</v>
      </c>
      <c r="K18" s="24">
        <f t="shared" si="3"/>
        <v>837</v>
      </c>
      <c r="L18" s="24">
        <f t="shared" si="3"/>
        <v>576</v>
      </c>
      <c r="M18" s="24">
        <f t="shared" si="3"/>
        <v>692</v>
      </c>
      <c r="N18" s="8">
        <f t="shared" si="2"/>
        <v>12911</v>
      </c>
      <c r="O18" s="3"/>
      <c r="P18" s="8">
        <f>SUM(P13:P17)</f>
        <v>17700</v>
      </c>
      <c r="R18" s="8"/>
    </row>
    <row r="19" spans="1:18" x14ac:dyDescent="0.25"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7"/>
      <c r="R19" s="7"/>
    </row>
    <row r="20" spans="1:18" ht="15.75" x14ac:dyDescent="0.25">
      <c r="A20" s="2" t="s">
        <v>4</v>
      </c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P20" s="7"/>
      <c r="R20" s="7"/>
    </row>
    <row r="21" spans="1:18" x14ac:dyDescent="0.25">
      <c r="A21" s="1" t="s">
        <v>41</v>
      </c>
      <c r="B21" s="7">
        <v>200</v>
      </c>
      <c r="C21" s="10">
        <v>50</v>
      </c>
      <c r="D21" s="10">
        <v>50</v>
      </c>
      <c r="E21" s="10">
        <v>50</v>
      </c>
      <c r="F21" s="10">
        <v>50</v>
      </c>
      <c r="G21" s="10">
        <v>0</v>
      </c>
      <c r="H21" s="10">
        <v>50</v>
      </c>
      <c r="I21" s="10">
        <v>50</v>
      </c>
      <c r="J21" s="10">
        <v>0</v>
      </c>
      <c r="K21" s="10">
        <v>50</v>
      </c>
      <c r="L21" s="10">
        <v>100</v>
      </c>
      <c r="M21" s="10">
        <v>300</v>
      </c>
      <c r="N21" s="7">
        <f t="shared" ref="N21:N44" si="4">SUM(B21:M21)</f>
        <v>950</v>
      </c>
      <c r="P21" s="7">
        <v>1200</v>
      </c>
      <c r="R21" s="7"/>
    </row>
    <row r="22" spans="1:18" x14ac:dyDescent="0.25">
      <c r="A22" s="1" t="s">
        <v>42</v>
      </c>
      <c r="B22" s="7">
        <v>40</v>
      </c>
      <c r="C22" s="10">
        <v>30</v>
      </c>
      <c r="D22" s="10">
        <v>50</v>
      </c>
      <c r="E22" s="10">
        <v>45</v>
      </c>
      <c r="F22" s="10">
        <v>25</v>
      </c>
      <c r="G22" s="10">
        <v>20</v>
      </c>
      <c r="H22" s="10">
        <v>25</v>
      </c>
      <c r="I22" s="10">
        <v>30</v>
      </c>
      <c r="J22" s="10">
        <v>25</v>
      </c>
      <c r="K22" s="10">
        <v>15</v>
      </c>
      <c r="L22" s="10">
        <v>25</v>
      </c>
      <c r="M22" s="10">
        <v>100</v>
      </c>
      <c r="N22" s="7">
        <f t="shared" si="4"/>
        <v>430</v>
      </c>
      <c r="P22" s="7">
        <v>600</v>
      </c>
      <c r="R22" s="7"/>
    </row>
    <row r="23" spans="1:18" x14ac:dyDescent="0.25">
      <c r="A23" t="s">
        <v>6</v>
      </c>
      <c r="B23" s="7">
        <v>97</v>
      </c>
      <c r="C23" s="10">
        <v>49</v>
      </c>
      <c r="D23" s="10">
        <v>12</v>
      </c>
      <c r="E23" s="10">
        <v>68</v>
      </c>
      <c r="F23" s="10">
        <v>46</v>
      </c>
      <c r="G23" s="10">
        <v>62</v>
      </c>
      <c r="H23" s="10">
        <v>86</v>
      </c>
      <c r="I23" s="10">
        <v>49</v>
      </c>
      <c r="J23" s="10">
        <v>104</v>
      </c>
      <c r="K23" s="10">
        <v>168</v>
      </c>
      <c r="L23" s="10">
        <v>88</v>
      </c>
      <c r="M23" s="10">
        <v>248</v>
      </c>
      <c r="N23" s="7">
        <f t="shared" si="4"/>
        <v>1077</v>
      </c>
      <c r="P23" s="7">
        <v>1000</v>
      </c>
      <c r="R23" s="7"/>
    </row>
    <row r="24" spans="1:18" x14ac:dyDescent="0.25">
      <c r="A24" t="s">
        <v>47</v>
      </c>
      <c r="B24" s="7">
        <v>64</v>
      </c>
      <c r="C24" s="10">
        <v>0</v>
      </c>
      <c r="D24" s="10">
        <v>63</v>
      </c>
      <c r="E24" s="10">
        <v>9.9700000000000006</v>
      </c>
      <c r="F24" s="10">
        <v>0</v>
      </c>
      <c r="G24" s="10">
        <v>63.74</v>
      </c>
      <c r="H24" s="10">
        <v>0</v>
      </c>
      <c r="I24" s="10">
        <v>0</v>
      </c>
      <c r="J24" s="10">
        <v>0</v>
      </c>
      <c r="K24" s="10">
        <v>11</v>
      </c>
      <c r="L24" s="10">
        <v>64</v>
      </c>
      <c r="M24" s="10">
        <v>0</v>
      </c>
      <c r="N24" s="7">
        <f t="shared" si="4"/>
        <v>275.71000000000004</v>
      </c>
      <c r="P24" s="7">
        <v>1000</v>
      </c>
      <c r="R24" s="7"/>
    </row>
    <row r="25" spans="1:18" x14ac:dyDescent="0.25">
      <c r="A25" t="s">
        <v>7</v>
      </c>
      <c r="B25" s="7">
        <v>27.8</v>
      </c>
      <c r="C25" s="10">
        <v>19.2</v>
      </c>
      <c r="D25" s="10">
        <v>16.5</v>
      </c>
      <c r="E25" s="10">
        <v>16</v>
      </c>
      <c r="F25" s="10">
        <v>17.12</v>
      </c>
      <c r="G25" s="10">
        <v>18.72</v>
      </c>
      <c r="H25" s="10">
        <v>59.8</v>
      </c>
      <c r="I25" s="10">
        <v>88.92</v>
      </c>
      <c r="J25" s="10">
        <v>56.2</v>
      </c>
      <c r="K25" s="10">
        <v>47.8</v>
      </c>
      <c r="L25" s="10">
        <v>63.66</v>
      </c>
      <c r="M25" s="10">
        <v>77</v>
      </c>
      <c r="N25" s="7">
        <f t="shared" si="4"/>
        <v>508.72</v>
      </c>
      <c r="P25" s="7">
        <v>500</v>
      </c>
      <c r="R25" s="7"/>
    </row>
    <row r="26" spans="1:18" x14ac:dyDescent="0.25">
      <c r="A26" t="s">
        <v>8</v>
      </c>
      <c r="B26" s="7">
        <v>472.2</v>
      </c>
      <c r="C26" s="10">
        <v>480.8</v>
      </c>
      <c r="D26" s="10">
        <v>483.5</v>
      </c>
      <c r="E26" s="10">
        <v>484</v>
      </c>
      <c r="F26" s="10">
        <v>482.88</v>
      </c>
      <c r="G26" s="10">
        <v>481.28699999999998</v>
      </c>
      <c r="H26" s="10">
        <v>440.2</v>
      </c>
      <c r="I26" s="10">
        <v>418</v>
      </c>
      <c r="J26" s="10">
        <v>443.8</v>
      </c>
      <c r="K26" s="10">
        <v>452.2</v>
      </c>
      <c r="L26" s="10">
        <v>936.34</v>
      </c>
      <c r="M26" s="10">
        <v>923</v>
      </c>
      <c r="N26" s="7">
        <f t="shared" si="4"/>
        <v>6498.2069999999994</v>
      </c>
      <c r="P26" s="7">
        <v>5000</v>
      </c>
      <c r="R26" s="7"/>
    </row>
    <row r="27" spans="1:18" x14ac:dyDescent="0.25">
      <c r="A27" t="s">
        <v>9</v>
      </c>
      <c r="B27" s="7">
        <v>260</v>
      </c>
      <c r="C27" s="10">
        <v>286</v>
      </c>
      <c r="D27" s="10">
        <v>448</v>
      </c>
      <c r="E27" s="10">
        <v>32</v>
      </c>
      <c r="F27" s="10">
        <v>16.22</v>
      </c>
      <c r="G27" s="10">
        <v>125</v>
      </c>
      <c r="H27" s="10">
        <v>376</v>
      </c>
      <c r="I27" s="10">
        <v>48</v>
      </c>
      <c r="J27" s="10">
        <v>224</v>
      </c>
      <c r="K27" s="10">
        <v>16.440000000000001</v>
      </c>
      <c r="L27" s="10">
        <v>8.2200000000000006</v>
      </c>
      <c r="M27" s="10">
        <v>58</v>
      </c>
      <c r="N27" s="7">
        <f t="shared" si="4"/>
        <v>1897.88</v>
      </c>
      <c r="P27" s="7">
        <v>4000</v>
      </c>
      <c r="R27" s="7"/>
    </row>
    <row r="28" spans="1:18" x14ac:dyDescent="0.25">
      <c r="A28" t="s">
        <v>44</v>
      </c>
      <c r="B28" s="7">
        <v>6</v>
      </c>
      <c r="C28" s="10"/>
      <c r="D28" s="10">
        <v>23</v>
      </c>
      <c r="E28" s="10">
        <v>0</v>
      </c>
      <c r="F28" s="10">
        <v>6.95</v>
      </c>
      <c r="G28" s="10">
        <v>12.6</v>
      </c>
      <c r="H28" s="10">
        <v>0</v>
      </c>
      <c r="I28" s="10">
        <v>22</v>
      </c>
      <c r="J28" s="10">
        <v>3</v>
      </c>
      <c r="K28" s="10">
        <v>0</v>
      </c>
      <c r="L28" s="10">
        <v>7</v>
      </c>
      <c r="M28" s="10">
        <v>11</v>
      </c>
      <c r="N28" s="7">
        <f t="shared" si="4"/>
        <v>91.550000000000011</v>
      </c>
      <c r="P28" s="7">
        <v>100</v>
      </c>
      <c r="R28" s="7"/>
    </row>
    <row r="29" spans="1:18" x14ac:dyDescent="0.25">
      <c r="A29" t="s">
        <v>45</v>
      </c>
      <c r="B29" s="7">
        <v>40</v>
      </c>
      <c r="C29" s="10">
        <v>6</v>
      </c>
      <c r="D29" s="10">
        <v>0</v>
      </c>
      <c r="E29" s="10">
        <v>3</v>
      </c>
      <c r="F29" s="10">
        <v>9</v>
      </c>
      <c r="G29" s="10">
        <v>192.5</v>
      </c>
      <c r="H29" s="10">
        <v>5</v>
      </c>
      <c r="I29" s="10">
        <v>0</v>
      </c>
      <c r="J29" s="10">
        <v>6</v>
      </c>
      <c r="K29" s="10">
        <v>9</v>
      </c>
      <c r="L29" s="10">
        <v>3</v>
      </c>
      <c r="M29" s="10">
        <v>15</v>
      </c>
      <c r="N29" s="7">
        <f t="shared" si="4"/>
        <v>288.5</v>
      </c>
      <c r="P29" s="7">
        <v>4000</v>
      </c>
      <c r="R29" s="7"/>
    </row>
    <row r="30" spans="1:18" x14ac:dyDescent="0.25">
      <c r="A30" t="s">
        <v>10</v>
      </c>
      <c r="B30" s="7">
        <v>412</v>
      </c>
      <c r="C30" s="10">
        <v>220</v>
      </c>
      <c r="D30" s="10">
        <v>372</v>
      </c>
      <c r="E30" s="10">
        <v>338</v>
      </c>
      <c r="F30" s="10">
        <v>526</v>
      </c>
      <c r="G30" s="10">
        <v>328</v>
      </c>
      <c r="H30" s="10">
        <v>486</v>
      </c>
      <c r="I30" s="10">
        <v>523</v>
      </c>
      <c r="J30" s="10">
        <v>487</v>
      </c>
      <c r="K30" s="10">
        <v>416</v>
      </c>
      <c r="L30" s="10">
        <v>437</v>
      </c>
      <c r="M30" s="10">
        <v>580</v>
      </c>
      <c r="N30" s="7">
        <f t="shared" si="4"/>
        <v>5125</v>
      </c>
      <c r="P30" s="7">
        <v>5000</v>
      </c>
      <c r="R30" s="7"/>
    </row>
    <row r="31" spans="1:18" x14ac:dyDescent="0.25">
      <c r="A31" t="s">
        <v>55</v>
      </c>
      <c r="B31" s="7">
        <v>22</v>
      </c>
      <c r="C31" s="10">
        <v>14</v>
      </c>
      <c r="D31" s="10">
        <v>200</v>
      </c>
      <c r="E31" s="10">
        <v>100</v>
      </c>
      <c r="F31" s="10">
        <v>5200</v>
      </c>
      <c r="G31" s="10">
        <v>300</v>
      </c>
      <c r="H31" s="10">
        <v>10</v>
      </c>
      <c r="I31" s="10">
        <v>12</v>
      </c>
      <c r="J31" s="10">
        <v>225</v>
      </c>
      <c r="K31" s="10">
        <v>127</v>
      </c>
      <c r="L31" s="10">
        <v>425</v>
      </c>
      <c r="M31" s="10">
        <v>2470</v>
      </c>
      <c r="N31" s="7">
        <f t="shared" si="4"/>
        <v>9105</v>
      </c>
      <c r="P31" s="7">
        <v>2500</v>
      </c>
      <c r="R31" s="7"/>
    </row>
    <row r="32" spans="1:18" x14ac:dyDescent="0.25">
      <c r="A32" t="s">
        <v>12</v>
      </c>
      <c r="B32" s="7">
        <v>49</v>
      </c>
      <c r="C32" s="10">
        <v>142</v>
      </c>
      <c r="D32" s="10">
        <v>38.5</v>
      </c>
      <c r="E32" s="10">
        <v>64</v>
      </c>
      <c r="F32" s="10">
        <v>79</v>
      </c>
      <c r="G32" s="10">
        <v>47</v>
      </c>
      <c r="H32" s="10">
        <v>60</v>
      </c>
      <c r="I32" s="10">
        <v>34</v>
      </c>
      <c r="J32" s="10">
        <v>79</v>
      </c>
      <c r="K32" s="10">
        <v>32</v>
      </c>
      <c r="L32" s="10">
        <v>17</v>
      </c>
      <c r="M32" s="10">
        <v>75</v>
      </c>
      <c r="N32" s="7">
        <f t="shared" si="4"/>
        <v>716.5</v>
      </c>
      <c r="P32" s="7">
        <v>1000</v>
      </c>
      <c r="R32" s="7"/>
    </row>
    <row r="33" spans="1:18" x14ac:dyDescent="0.25">
      <c r="A33" t="s">
        <v>48</v>
      </c>
      <c r="B33" s="7">
        <v>1265</v>
      </c>
      <c r="C33" s="10">
        <v>278</v>
      </c>
      <c r="D33" s="10"/>
      <c r="E33" s="10">
        <v>0</v>
      </c>
      <c r="F33" s="10">
        <v>150</v>
      </c>
      <c r="G33" s="10">
        <v>84</v>
      </c>
      <c r="H33" s="10">
        <v>0</v>
      </c>
      <c r="I33" s="10">
        <v>102</v>
      </c>
      <c r="J33" s="10">
        <v>0</v>
      </c>
      <c r="K33" s="10">
        <v>0</v>
      </c>
      <c r="L33" s="10">
        <v>0</v>
      </c>
      <c r="M33" s="10">
        <v>0</v>
      </c>
      <c r="N33" s="7">
        <f t="shared" si="4"/>
        <v>1879</v>
      </c>
      <c r="O33" s="7"/>
      <c r="P33" s="7">
        <v>5000</v>
      </c>
      <c r="R33" s="7"/>
    </row>
    <row r="34" spans="1:18" x14ac:dyDescent="0.25">
      <c r="A34" t="s">
        <v>52</v>
      </c>
      <c r="B34" s="7">
        <v>40</v>
      </c>
      <c r="C34" s="10">
        <v>13</v>
      </c>
      <c r="D34" s="10">
        <v>18.75</v>
      </c>
      <c r="E34" s="10">
        <v>21.5</v>
      </c>
      <c r="F34" s="10">
        <v>21.5</v>
      </c>
      <c r="G34" s="10">
        <v>11.4</v>
      </c>
      <c r="H34" s="10">
        <v>26</v>
      </c>
      <c r="I34" s="10">
        <v>18</v>
      </c>
      <c r="J34" s="10">
        <v>39</v>
      </c>
      <c r="K34" s="10">
        <v>56.5</v>
      </c>
      <c r="L34" s="10">
        <v>27</v>
      </c>
      <c r="M34" s="10">
        <v>43</v>
      </c>
      <c r="N34" s="7">
        <f t="shared" si="4"/>
        <v>335.65</v>
      </c>
      <c r="P34" s="7">
        <v>1000</v>
      </c>
      <c r="R34" s="7"/>
    </row>
    <row r="35" spans="1:18" x14ac:dyDescent="0.25">
      <c r="A35" t="s">
        <v>11</v>
      </c>
      <c r="B35" s="7">
        <v>35</v>
      </c>
      <c r="C35" s="10">
        <v>46</v>
      </c>
      <c r="D35" s="10">
        <v>36.85</v>
      </c>
      <c r="E35" s="10">
        <v>64</v>
      </c>
      <c r="F35" s="10">
        <v>183</v>
      </c>
      <c r="G35" s="10">
        <v>154</v>
      </c>
      <c r="H35" s="10">
        <v>185</v>
      </c>
      <c r="I35" s="10">
        <v>136</v>
      </c>
      <c r="J35" s="10">
        <v>143</v>
      </c>
      <c r="K35" s="10">
        <v>100</v>
      </c>
      <c r="L35" s="10">
        <v>120</v>
      </c>
      <c r="M35" s="10">
        <v>130</v>
      </c>
      <c r="N35" s="7">
        <f t="shared" si="4"/>
        <v>1332.85</v>
      </c>
      <c r="P35" s="7">
        <v>2000</v>
      </c>
      <c r="R35" s="7"/>
    </row>
    <row r="36" spans="1:18" x14ac:dyDescent="0.25">
      <c r="A36" t="s">
        <v>53</v>
      </c>
      <c r="B36" s="7">
        <v>0</v>
      </c>
      <c r="C36" s="10">
        <v>0</v>
      </c>
      <c r="D36" s="10">
        <v>500</v>
      </c>
      <c r="E36" s="10">
        <v>4540</v>
      </c>
      <c r="F36" s="10">
        <v>0</v>
      </c>
      <c r="G36" s="10">
        <v>500</v>
      </c>
      <c r="H36" s="10">
        <v>0</v>
      </c>
      <c r="I36" s="10"/>
      <c r="J36" s="10">
        <v>600</v>
      </c>
      <c r="K36" s="10">
        <v>0</v>
      </c>
      <c r="L36" s="10">
        <v>0</v>
      </c>
      <c r="M36" s="10">
        <v>500</v>
      </c>
      <c r="N36" s="7">
        <f t="shared" si="4"/>
        <v>6640</v>
      </c>
      <c r="P36" s="7">
        <v>4500</v>
      </c>
      <c r="R36" s="7"/>
    </row>
    <row r="37" spans="1:18" x14ac:dyDescent="0.25">
      <c r="A37" t="s">
        <v>54</v>
      </c>
      <c r="B37" s="7">
        <v>0</v>
      </c>
      <c r="C37" s="10">
        <v>0</v>
      </c>
      <c r="D37" s="10">
        <v>800</v>
      </c>
      <c r="E37" s="10">
        <v>6785</v>
      </c>
      <c r="F37" s="10">
        <v>0</v>
      </c>
      <c r="G37" s="10">
        <v>1000</v>
      </c>
      <c r="H37" s="10">
        <v>0</v>
      </c>
      <c r="I37" s="10"/>
      <c r="J37" s="10">
        <v>1400</v>
      </c>
      <c r="K37" s="10">
        <v>0</v>
      </c>
      <c r="L37" s="10">
        <v>0</v>
      </c>
      <c r="M37" s="10">
        <v>2400</v>
      </c>
      <c r="N37" s="7">
        <f>SUM(B37:M37)</f>
        <v>12385</v>
      </c>
      <c r="P37" s="7">
        <v>6000</v>
      </c>
      <c r="R37" s="7"/>
    </row>
    <row r="38" spans="1:18" x14ac:dyDescent="0.25">
      <c r="A38" t="s">
        <v>46</v>
      </c>
      <c r="B38" s="7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3080</v>
      </c>
      <c r="I38" s="10"/>
      <c r="J38" s="10">
        <v>0</v>
      </c>
      <c r="K38" s="10">
        <v>1573</v>
      </c>
      <c r="L38" s="10">
        <v>0</v>
      </c>
      <c r="M38" s="10">
        <v>0</v>
      </c>
      <c r="N38" s="7">
        <f t="shared" si="4"/>
        <v>4653</v>
      </c>
      <c r="P38" s="7">
        <v>4500</v>
      </c>
      <c r="R38" s="7"/>
    </row>
    <row r="39" spans="1:18" x14ac:dyDescent="0.25">
      <c r="A39" t="s">
        <v>37</v>
      </c>
      <c r="B39" s="7">
        <v>11000</v>
      </c>
      <c r="C39" s="10">
        <v>200</v>
      </c>
      <c r="D39" s="10">
        <v>700</v>
      </c>
      <c r="E39" s="10">
        <v>700</v>
      </c>
      <c r="F39" s="10">
        <v>700</v>
      </c>
      <c r="G39" s="10">
        <v>700</v>
      </c>
      <c r="H39" s="10">
        <v>700</v>
      </c>
      <c r="I39" s="10">
        <v>700</v>
      </c>
      <c r="J39" s="10">
        <v>700</v>
      </c>
      <c r="K39" s="10">
        <v>10700</v>
      </c>
      <c r="L39" s="10">
        <v>700</v>
      </c>
      <c r="M39" s="10">
        <v>700</v>
      </c>
      <c r="N39" s="7">
        <f t="shared" si="4"/>
        <v>28200</v>
      </c>
      <c r="P39" s="7">
        <v>11000</v>
      </c>
      <c r="R39" s="7"/>
    </row>
    <row r="40" spans="1:18" x14ac:dyDescent="0.25">
      <c r="A40" t="s">
        <v>36</v>
      </c>
      <c r="B40" s="7">
        <v>4</v>
      </c>
      <c r="C40" s="10">
        <v>4</v>
      </c>
      <c r="D40" s="10">
        <v>1290</v>
      </c>
      <c r="E40" s="10">
        <v>4</v>
      </c>
      <c r="F40" s="10">
        <v>4</v>
      </c>
      <c r="G40" s="10">
        <v>4</v>
      </c>
      <c r="H40" s="10">
        <v>4</v>
      </c>
      <c r="I40" s="10">
        <v>4</v>
      </c>
      <c r="J40" s="10">
        <v>4.0999999999999996</v>
      </c>
      <c r="K40" s="10">
        <v>4.08</v>
      </c>
      <c r="L40" s="10">
        <v>4</v>
      </c>
      <c r="M40" s="10">
        <v>4</v>
      </c>
      <c r="N40" s="7">
        <f t="shared" si="4"/>
        <v>1334.1799999999998</v>
      </c>
      <c r="P40" s="7">
        <v>1500</v>
      </c>
      <c r="R40" s="7"/>
    </row>
    <row r="41" spans="1:18" x14ac:dyDescent="0.25">
      <c r="A41" t="s">
        <v>38</v>
      </c>
      <c r="B41" s="7">
        <v>43</v>
      </c>
      <c r="C41" s="10">
        <v>57.29</v>
      </c>
      <c r="D41" s="10">
        <v>43.25</v>
      </c>
      <c r="E41" s="10">
        <v>42.49</v>
      </c>
      <c r="F41" s="10">
        <v>47.7</v>
      </c>
      <c r="G41" s="10">
        <v>45.2</v>
      </c>
      <c r="H41" s="10">
        <v>47.92</v>
      </c>
      <c r="I41" s="10">
        <v>48</v>
      </c>
      <c r="J41" s="10">
        <v>48</v>
      </c>
      <c r="K41" s="10">
        <v>48</v>
      </c>
      <c r="L41" s="10">
        <v>48</v>
      </c>
      <c r="M41" s="10">
        <v>50</v>
      </c>
      <c r="N41" s="7">
        <f t="shared" si="4"/>
        <v>568.85</v>
      </c>
      <c r="P41" s="7">
        <v>600</v>
      </c>
      <c r="R41" s="7"/>
    </row>
    <row r="42" spans="1:18" x14ac:dyDescent="0.25">
      <c r="A42" t="s">
        <v>35</v>
      </c>
      <c r="B42" s="7">
        <v>0</v>
      </c>
      <c r="C42" s="10"/>
      <c r="D42" s="10">
        <v>0</v>
      </c>
      <c r="E42" s="10">
        <v>0</v>
      </c>
      <c r="F42" s="10">
        <v>0</v>
      </c>
      <c r="G42" s="10">
        <v>178</v>
      </c>
      <c r="H42" s="10">
        <v>320</v>
      </c>
      <c r="I42" s="10">
        <v>375</v>
      </c>
      <c r="J42" s="10">
        <v>0</v>
      </c>
      <c r="K42" s="10">
        <v>760</v>
      </c>
      <c r="L42" s="10">
        <v>0</v>
      </c>
      <c r="M42" s="10">
        <v>425</v>
      </c>
      <c r="N42" s="7">
        <f t="shared" si="4"/>
        <v>2058</v>
      </c>
      <c r="P42" s="7">
        <v>8000</v>
      </c>
      <c r="R42" s="7"/>
    </row>
    <row r="43" spans="1:18" x14ac:dyDescent="0.25">
      <c r="A43" t="s">
        <v>34</v>
      </c>
      <c r="B43" s="7">
        <v>5</v>
      </c>
      <c r="C43" s="10"/>
      <c r="D43" s="10"/>
      <c r="E43" s="10">
        <v>82</v>
      </c>
      <c r="F43" s="10">
        <v>104</v>
      </c>
      <c r="G43" s="10">
        <v>245</v>
      </c>
      <c r="H43" s="10">
        <v>56</v>
      </c>
      <c r="I43" s="10">
        <v>8.8800000000000008</v>
      </c>
      <c r="J43" s="10">
        <v>54</v>
      </c>
      <c r="K43" s="10">
        <v>16</v>
      </c>
      <c r="L43" s="10">
        <v>0</v>
      </c>
      <c r="M43" s="10">
        <v>12</v>
      </c>
      <c r="N43" s="7">
        <f t="shared" si="4"/>
        <v>582.88</v>
      </c>
      <c r="P43" s="7">
        <v>1500</v>
      </c>
      <c r="R43" s="7"/>
    </row>
    <row r="44" spans="1:18" ht="15.75" x14ac:dyDescent="0.25">
      <c r="A44" s="2" t="s">
        <v>33</v>
      </c>
      <c r="B44" s="8">
        <f t="shared" ref="B44:M44" si="5">SUM(B21:B43)</f>
        <v>14082</v>
      </c>
      <c r="C44" s="24">
        <f t="shared" si="5"/>
        <v>1895.29</v>
      </c>
      <c r="D44" s="24">
        <f t="shared" si="5"/>
        <v>5145.3500000000004</v>
      </c>
      <c r="E44" s="24">
        <f t="shared" si="5"/>
        <v>13448.960000000001</v>
      </c>
      <c r="F44" s="24">
        <f t="shared" si="5"/>
        <v>7668.37</v>
      </c>
      <c r="G44" s="24">
        <f t="shared" si="5"/>
        <v>4572.4470000000001</v>
      </c>
      <c r="H44" s="24">
        <f t="shared" si="5"/>
        <v>6016.92</v>
      </c>
      <c r="I44" s="24">
        <f t="shared" si="5"/>
        <v>2666.8</v>
      </c>
      <c r="J44" s="24">
        <f t="shared" si="5"/>
        <v>4641.1000000000004</v>
      </c>
      <c r="K44" s="24">
        <f t="shared" si="5"/>
        <v>14602.02</v>
      </c>
      <c r="L44" s="24">
        <f t="shared" si="5"/>
        <v>3073.2200000000003</v>
      </c>
      <c r="M44" s="24">
        <f t="shared" si="5"/>
        <v>9121</v>
      </c>
      <c r="N44" s="8">
        <f t="shared" si="4"/>
        <v>86933.476999999999</v>
      </c>
      <c r="P44" s="8">
        <f>SUM(P21:P43)</f>
        <v>71500</v>
      </c>
      <c r="R44" s="8"/>
    </row>
    <row r="45" spans="1:18" x14ac:dyDescent="0.25">
      <c r="B45" s="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>
        <f>SUM(N21:N43)</f>
        <v>86933.476999999999</v>
      </c>
      <c r="P45" s="7"/>
      <c r="R45" s="7"/>
    </row>
    <row r="46" spans="1:18" ht="15.75" x14ac:dyDescent="0.25">
      <c r="A46" s="2" t="s">
        <v>5</v>
      </c>
      <c r="B46" s="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7"/>
      <c r="P46" s="7"/>
      <c r="R46" s="7"/>
    </row>
    <row r="47" spans="1:18" x14ac:dyDescent="0.25">
      <c r="A47" t="s">
        <v>13</v>
      </c>
      <c r="B47" s="7">
        <v>104.8</v>
      </c>
      <c r="C47" s="10">
        <v>96</v>
      </c>
      <c r="D47" s="10">
        <v>124</v>
      </c>
      <c r="E47" s="10">
        <v>120</v>
      </c>
      <c r="F47" s="10">
        <v>124</v>
      </c>
      <c r="G47" s="10">
        <v>80</v>
      </c>
      <c r="H47" s="10">
        <v>121</v>
      </c>
      <c r="I47" s="10">
        <v>86</v>
      </c>
      <c r="J47" s="10">
        <v>143</v>
      </c>
      <c r="K47" s="10">
        <v>127</v>
      </c>
      <c r="L47" s="10">
        <v>88</v>
      </c>
      <c r="M47" s="10">
        <v>132</v>
      </c>
      <c r="N47" s="7">
        <f t="shared" ref="N47:N50" si="6">SUM(B47:M47)</f>
        <v>1345.8</v>
      </c>
      <c r="O47">
        <v>2000</v>
      </c>
      <c r="P47" s="7">
        <v>2400</v>
      </c>
      <c r="R47" s="7"/>
    </row>
    <row r="48" spans="1:18" x14ac:dyDescent="0.25">
      <c r="A48" t="s">
        <v>2</v>
      </c>
      <c r="B48" s="7">
        <v>42</v>
      </c>
      <c r="C48" s="10"/>
      <c r="D48" s="10">
        <v>39.799999999999997</v>
      </c>
      <c r="E48" s="10">
        <v>0</v>
      </c>
      <c r="F48" s="10">
        <v>0</v>
      </c>
      <c r="G48" s="10">
        <v>45.39</v>
      </c>
      <c r="H48" s="10">
        <v>2235</v>
      </c>
      <c r="I48" s="10">
        <v>0</v>
      </c>
      <c r="J48" s="10">
        <v>0</v>
      </c>
      <c r="K48" s="10">
        <v>261</v>
      </c>
      <c r="L48" s="10">
        <v>0</v>
      </c>
      <c r="M48" s="10">
        <v>112</v>
      </c>
      <c r="N48" s="7">
        <f t="shared" si="6"/>
        <v>2735.19</v>
      </c>
      <c r="P48" s="7">
        <v>2000</v>
      </c>
      <c r="R48" s="7"/>
    </row>
    <row r="49" spans="1:18" x14ac:dyDescent="0.25">
      <c r="A49" t="s">
        <v>14</v>
      </c>
      <c r="B49" s="7">
        <v>0</v>
      </c>
      <c r="C49" s="10">
        <v>0</v>
      </c>
      <c r="D49" s="10">
        <v>0</v>
      </c>
      <c r="E49" s="10">
        <v>0</v>
      </c>
      <c r="F49" s="10">
        <v>175</v>
      </c>
      <c r="G49" s="10">
        <v>4230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7">
        <f t="shared" si="6"/>
        <v>4405</v>
      </c>
      <c r="P49" s="7">
        <v>3200</v>
      </c>
      <c r="R49" s="7"/>
    </row>
    <row r="50" spans="1:18" x14ac:dyDescent="0.25">
      <c r="A50" t="s">
        <v>94</v>
      </c>
      <c r="B50" s="7">
        <v>780</v>
      </c>
      <c r="C50" s="10">
        <v>780</v>
      </c>
      <c r="D50" s="10">
        <v>780</v>
      </c>
      <c r="E50" s="10">
        <v>780</v>
      </c>
      <c r="F50" s="10">
        <v>780</v>
      </c>
      <c r="G50" s="10">
        <v>780</v>
      </c>
      <c r="H50" s="10">
        <v>780</v>
      </c>
      <c r="I50" s="10">
        <v>780</v>
      </c>
      <c r="J50" s="10">
        <v>780</v>
      </c>
      <c r="K50" s="10">
        <v>780</v>
      </c>
      <c r="L50" s="10">
        <v>830</v>
      </c>
      <c r="M50" s="10">
        <v>830</v>
      </c>
      <c r="N50" s="7">
        <f t="shared" si="6"/>
        <v>9460</v>
      </c>
      <c r="P50" s="7">
        <v>10600</v>
      </c>
      <c r="R50" s="7"/>
    </row>
    <row r="51" spans="1:18" ht="15.75" x14ac:dyDescent="0.25">
      <c r="A51" s="2" t="s">
        <v>28</v>
      </c>
      <c r="B51" s="7">
        <f t="shared" ref="B51:N51" si="7">SUM(B47:B50)</f>
        <v>926.8</v>
      </c>
      <c r="C51" s="10">
        <f t="shared" si="7"/>
        <v>876</v>
      </c>
      <c r="D51" s="10">
        <f t="shared" si="7"/>
        <v>943.8</v>
      </c>
      <c r="E51" s="10">
        <f t="shared" si="7"/>
        <v>900</v>
      </c>
      <c r="F51" s="10">
        <f t="shared" si="7"/>
        <v>1079</v>
      </c>
      <c r="G51" s="10">
        <f t="shared" si="7"/>
        <v>5135.3900000000003</v>
      </c>
      <c r="H51" s="10">
        <f t="shared" si="7"/>
        <v>3136</v>
      </c>
      <c r="I51" s="10">
        <f t="shared" si="7"/>
        <v>866</v>
      </c>
      <c r="J51" s="10">
        <f t="shared" si="7"/>
        <v>923</v>
      </c>
      <c r="K51" s="10">
        <f t="shared" si="7"/>
        <v>1168</v>
      </c>
      <c r="L51" s="10">
        <f t="shared" si="7"/>
        <v>918</v>
      </c>
      <c r="M51" s="10">
        <f t="shared" si="7"/>
        <v>1074</v>
      </c>
      <c r="N51" s="7">
        <f t="shared" si="7"/>
        <v>17945.989999999998</v>
      </c>
      <c r="O51" s="7">
        <f t="shared" ref="O51" si="8">SUM(O47:O49)</f>
        <v>2000</v>
      </c>
      <c r="P51" s="7">
        <f>SUM(P47:P50)</f>
        <v>18200</v>
      </c>
      <c r="R51" s="7"/>
    </row>
    <row r="52" spans="1:18" x14ac:dyDescent="0.25">
      <c r="B52" s="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P52" s="7"/>
      <c r="R52" s="7"/>
    </row>
    <row r="53" spans="1:18" ht="15.75" x14ac:dyDescent="0.25">
      <c r="A53" s="2" t="s">
        <v>29</v>
      </c>
      <c r="B53" s="8">
        <f t="shared" ref="B53:N53" si="9">B18+B44+B51</f>
        <v>15413.8</v>
      </c>
      <c r="C53" s="24">
        <f t="shared" si="9"/>
        <v>3495.29</v>
      </c>
      <c r="D53" s="24">
        <f t="shared" si="9"/>
        <v>7256.1500000000005</v>
      </c>
      <c r="E53" s="24">
        <f t="shared" si="9"/>
        <v>15715.960000000001</v>
      </c>
      <c r="F53" s="24">
        <f t="shared" si="9"/>
        <v>10318.369999999999</v>
      </c>
      <c r="G53" s="24">
        <f t="shared" si="9"/>
        <v>10968.837</v>
      </c>
      <c r="H53" s="24">
        <f t="shared" si="9"/>
        <v>10667.92</v>
      </c>
      <c r="I53" s="24">
        <f t="shared" si="9"/>
        <v>5009.8</v>
      </c>
      <c r="J53" s="24">
        <f t="shared" si="9"/>
        <v>6883.1</v>
      </c>
      <c r="K53" s="24">
        <f t="shared" si="9"/>
        <v>16607.02</v>
      </c>
      <c r="L53" s="24">
        <f t="shared" si="9"/>
        <v>4567.22</v>
      </c>
      <c r="M53" s="24">
        <f t="shared" si="9"/>
        <v>10887</v>
      </c>
      <c r="N53" s="8">
        <f t="shared" si="9"/>
        <v>117790.467</v>
      </c>
      <c r="O53" s="8"/>
      <c r="P53" s="8">
        <f>P18+P44+P51</f>
        <v>107400</v>
      </c>
      <c r="R53" s="7"/>
    </row>
    <row r="54" spans="1:18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7"/>
    </row>
    <row r="55" spans="1:18" ht="15.75" x14ac:dyDescent="0.25">
      <c r="A55" s="2" t="s">
        <v>30</v>
      </c>
      <c r="B55" s="12">
        <f t="shared" ref="B55:N55" si="10">B10-B53</f>
        <v>-8804.5</v>
      </c>
      <c r="C55" s="25">
        <f t="shared" si="10"/>
        <v>8279.7099999999991</v>
      </c>
      <c r="D55" s="25">
        <f t="shared" si="10"/>
        <v>14118.849999999999</v>
      </c>
      <c r="E55" s="25">
        <f t="shared" si="10"/>
        <v>-2340.9600000000009</v>
      </c>
      <c r="F55" s="25">
        <f t="shared" si="10"/>
        <v>10356.630000000001</v>
      </c>
      <c r="G55" s="25">
        <f t="shared" si="10"/>
        <v>9706.1630000000005</v>
      </c>
      <c r="H55" s="25">
        <f t="shared" si="10"/>
        <v>-792.92000000000007</v>
      </c>
      <c r="I55" s="25">
        <f t="shared" si="10"/>
        <v>4565.2</v>
      </c>
      <c r="J55" s="25">
        <f t="shared" si="10"/>
        <v>1991.8999999999996</v>
      </c>
      <c r="K55" s="25">
        <f t="shared" si="10"/>
        <v>-10722.02</v>
      </c>
      <c r="L55" s="25">
        <f t="shared" si="10"/>
        <v>1717.7799999999997</v>
      </c>
      <c r="M55" s="25">
        <f t="shared" si="10"/>
        <v>-1402</v>
      </c>
      <c r="N55" s="12">
        <f t="shared" si="10"/>
        <v>26673.832999999984</v>
      </c>
      <c r="O55" s="12"/>
      <c r="P55" s="12">
        <f>P10-P53</f>
        <v>-12900</v>
      </c>
      <c r="R55" s="9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A22" sqref="A22"/>
    </sheetView>
  </sheetViews>
  <sheetFormatPr defaultRowHeight="15" x14ac:dyDescent="0.25"/>
  <cols>
    <col min="2" max="2" width="18.42578125" customWidth="1"/>
    <col min="4" max="4" width="11" customWidth="1"/>
    <col min="5" max="5" width="12.7109375" customWidth="1"/>
    <col min="6" max="6" width="12.85546875" customWidth="1"/>
    <col min="7" max="9" width="11.85546875" customWidth="1"/>
    <col min="10" max="10" width="11.42578125" customWidth="1"/>
    <col min="11" max="11" width="12.28515625" customWidth="1"/>
    <col min="12" max="12" width="0.85546875" customWidth="1"/>
    <col min="13" max="13" width="11.85546875" customWidth="1"/>
    <col min="14" max="14" width="11.28515625" customWidth="1"/>
    <col min="15" max="15" width="10.85546875" customWidth="1"/>
    <col min="16" max="16" width="10.7109375" customWidth="1"/>
    <col min="17" max="17" width="11" customWidth="1"/>
    <col min="18" max="18" width="10.42578125" customWidth="1"/>
    <col min="19" max="19" width="11.140625" customWidth="1"/>
    <col min="20" max="20" width="11.42578125" customWidth="1"/>
    <col min="21" max="21" width="10.5703125" customWidth="1"/>
    <col min="22" max="22" width="10.85546875" customWidth="1"/>
    <col min="23" max="23" width="11" customWidth="1"/>
    <col min="24" max="24" width="11.28515625" customWidth="1"/>
    <col min="25" max="25" width="12.7109375" customWidth="1"/>
  </cols>
  <sheetData>
    <row r="1" spans="1:25" ht="18.75" x14ac:dyDescent="0.3">
      <c r="A1" s="6" t="s">
        <v>166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x14ac:dyDescent="0.25">
      <c r="A3" s="15" t="s">
        <v>56</v>
      </c>
      <c r="B3" s="15" t="s">
        <v>57</v>
      </c>
      <c r="C3" s="15" t="s">
        <v>58</v>
      </c>
      <c r="D3" s="15" t="s">
        <v>74</v>
      </c>
      <c r="E3" s="15" t="s">
        <v>82</v>
      </c>
      <c r="F3" s="15" t="s">
        <v>59</v>
      </c>
      <c r="G3" s="15" t="s">
        <v>59</v>
      </c>
      <c r="H3" s="16" t="s">
        <v>62</v>
      </c>
      <c r="I3" s="5"/>
      <c r="J3" s="5"/>
      <c r="K3" s="16"/>
    </row>
    <row r="4" spans="1:25" x14ac:dyDescent="0.25">
      <c r="A4" s="3"/>
      <c r="B4" s="3"/>
      <c r="C4" s="3"/>
      <c r="D4" s="15" t="s">
        <v>75</v>
      </c>
      <c r="E4" s="15" t="s">
        <v>73</v>
      </c>
      <c r="F4" s="15" t="s">
        <v>60</v>
      </c>
      <c r="G4" s="15" t="s">
        <v>61</v>
      </c>
      <c r="H4" s="15" t="s">
        <v>96</v>
      </c>
      <c r="I4" s="15" t="s">
        <v>80</v>
      </c>
      <c r="J4" s="15" t="s">
        <v>81</v>
      </c>
      <c r="K4" s="15" t="s">
        <v>72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</row>
    <row r="5" spans="1:25" x14ac:dyDescent="0.25">
      <c r="D5" t="s">
        <v>88</v>
      </c>
      <c r="I5" s="14" t="s">
        <v>100</v>
      </c>
    </row>
    <row r="6" spans="1:25" x14ac:dyDescent="0.25">
      <c r="A6" s="31" t="s">
        <v>148</v>
      </c>
      <c r="B6" s="31" t="s">
        <v>149</v>
      </c>
      <c r="C6">
        <v>2100</v>
      </c>
      <c r="D6">
        <v>35.03</v>
      </c>
      <c r="E6">
        <v>73572.990000000005</v>
      </c>
      <c r="F6" s="17">
        <v>41932</v>
      </c>
      <c r="G6" s="18">
        <v>41605</v>
      </c>
      <c r="H6" t="s">
        <v>97</v>
      </c>
      <c r="I6" s="34" t="s">
        <v>150</v>
      </c>
      <c r="J6" s="14" t="s">
        <v>76</v>
      </c>
      <c r="K6" s="38">
        <v>0.23</v>
      </c>
      <c r="V6" s="7">
        <v>0</v>
      </c>
      <c r="W6" s="10">
        <v>483</v>
      </c>
      <c r="X6" s="10">
        <v>483</v>
      </c>
      <c r="Y6" s="9">
        <f>SUM(M6:X6)</f>
        <v>966</v>
      </c>
    </row>
    <row r="7" spans="1:25" x14ac:dyDescent="0.25">
      <c r="A7" s="31" t="s">
        <v>66</v>
      </c>
      <c r="B7" s="31" t="s">
        <v>63</v>
      </c>
      <c r="C7">
        <v>2100</v>
      </c>
      <c r="D7" s="7">
        <v>28.65</v>
      </c>
      <c r="E7" s="7">
        <v>59712.95</v>
      </c>
      <c r="F7" s="17">
        <v>41642</v>
      </c>
      <c r="G7" s="18">
        <v>41894</v>
      </c>
      <c r="H7" t="s">
        <v>97</v>
      </c>
      <c r="I7" t="s">
        <v>89</v>
      </c>
      <c r="J7" s="14" t="s">
        <v>76</v>
      </c>
      <c r="K7" s="13">
        <v>0.18667</v>
      </c>
      <c r="M7" s="7">
        <v>0</v>
      </c>
      <c r="N7" s="10">
        <v>392.01</v>
      </c>
      <c r="O7" s="10">
        <v>392.01</v>
      </c>
      <c r="P7" s="10">
        <v>392.01</v>
      </c>
      <c r="Q7" s="10">
        <v>392.01</v>
      </c>
      <c r="R7" s="10">
        <v>392.01</v>
      </c>
      <c r="S7" s="7">
        <v>392.01</v>
      </c>
      <c r="T7" s="10">
        <v>392.01</v>
      </c>
      <c r="U7" s="10">
        <v>392.01</v>
      </c>
      <c r="V7" s="21">
        <v>0</v>
      </c>
      <c r="W7" s="21"/>
      <c r="X7" s="21"/>
      <c r="Y7" s="9">
        <f>SUM(M7:X7)</f>
        <v>3136.08</v>
      </c>
    </row>
    <row r="8" spans="1:25" x14ac:dyDescent="0.25">
      <c r="A8" s="31" t="s">
        <v>65</v>
      </c>
      <c r="B8" s="31" t="s">
        <v>71</v>
      </c>
      <c r="C8">
        <v>6250</v>
      </c>
      <c r="D8" s="7">
        <v>9.6999999999999993</v>
      </c>
      <c r="E8" s="7">
        <v>59747.95</v>
      </c>
      <c r="F8" s="17">
        <v>41642</v>
      </c>
      <c r="G8" s="18">
        <v>41724</v>
      </c>
      <c r="H8" t="s">
        <v>97</v>
      </c>
      <c r="I8" t="s">
        <v>89</v>
      </c>
      <c r="J8" s="14" t="s">
        <v>76</v>
      </c>
      <c r="K8" s="13">
        <v>7.0830000000000004E-2</v>
      </c>
      <c r="M8" s="7">
        <v>0</v>
      </c>
      <c r="N8" s="10">
        <v>442.69</v>
      </c>
      <c r="O8" s="10">
        <v>442.69</v>
      </c>
      <c r="P8" s="10">
        <v>442.69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1"/>
      <c r="Y8" s="9">
        <f t="shared" ref="Y8:Y14" si="0">SUM(M8:X8)</f>
        <v>1328.07</v>
      </c>
    </row>
    <row r="9" spans="1:25" x14ac:dyDescent="0.25">
      <c r="A9" s="31" t="s">
        <v>69</v>
      </c>
      <c r="B9" s="31" t="s">
        <v>67</v>
      </c>
      <c r="C9">
        <v>2350</v>
      </c>
      <c r="D9" s="7">
        <v>25.8</v>
      </c>
      <c r="E9" s="7">
        <v>59349.95</v>
      </c>
      <c r="F9" s="17">
        <v>41641</v>
      </c>
      <c r="G9" s="32">
        <v>41975</v>
      </c>
      <c r="H9" t="s">
        <v>97</v>
      </c>
      <c r="I9" t="s">
        <v>91</v>
      </c>
      <c r="J9" s="14" t="s">
        <v>76</v>
      </c>
      <c r="K9" s="13">
        <v>0.1225</v>
      </c>
      <c r="M9" s="7">
        <v>0</v>
      </c>
      <c r="N9" s="10">
        <v>252.63</v>
      </c>
      <c r="O9" s="10">
        <v>252.63</v>
      </c>
      <c r="P9" s="10">
        <v>252.63</v>
      </c>
      <c r="Q9" s="10">
        <v>252.63</v>
      </c>
      <c r="R9" s="10">
        <v>252.63</v>
      </c>
      <c r="S9" s="7">
        <v>252.63</v>
      </c>
      <c r="T9" s="10">
        <v>252.63</v>
      </c>
      <c r="U9" s="10">
        <v>252.63</v>
      </c>
      <c r="V9" s="7">
        <v>252.63</v>
      </c>
      <c r="W9" s="10">
        <v>252.63</v>
      </c>
      <c r="X9" s="10">
        <v>287.88</v>
      </c>
      <c r="Y9" s="9">
        <f t="shared" si="0"/>
        <v>2814.1800000000007</v>
      </c>
    </row>
    <row r="10" spans="1:25" x14ac:dyDescent="0.25">
      <c r="A10" s="31" t="s">
        <v>69</v>
      </c>
      <c r="B10" s="31" t="s">
        <v>67</v>
      </c>
      <c r="C10">
        <v>2300</v>
      </c>
      <c r="D10" s="7">
        <v>32</v>
      </c>
      <c r="E10" s="7">
        <v>74529.95</v>
      </c>
      <c r="F10" s="17">
        <v>41981</v>
      </c>
      <c r="G10" s="32">
        <v>41985</v>
      </c>
      <c r="H10" t="s">
        <v>97</v>
      </c>
      <c r="I10" t="s">
        <v>91</v>
      </c>
      <c r="J10" s="14" t="s">
        <v>76</v>
      </c>
      <c r="K10" s="13">
        <v>0.1225</v>
      </c>
      <c r="M10" s="7"/>
      <c r="N10" s="10"/>
      <c r="O10" s="10"/>
      <c r="P10" s="10"/>
      <c r="Q10" s="10"/>
      <c r="R10" s="10"/>
      <c r="S10" s="7"/>
      <c r="T10" s="10"/>
      <c r="U10" s="10"/>
      <c r="V10" s="7"/>
      <c r="W10" s="10"/>
      <c r="X10" s="10">
        <v>0</v>
      </c>
      <c r="Y10" s="9">
        <v>0</v>
      </c>
    </row>
    <row r="11" spans="1:25" x14ac:dyDescent="0.25">
      <c r="A11" t="s">
        <v>117</v>
      </c>
      <c r="B11" t="s">
        <v>118</v>
      </c>
      <c r="C11">
        <v>5100</v>
      </c>
      <c r="D11" s="7">
        <v>12.85</v>
      </c>
      <c r="E11" s="7">
        <v>65594.55</v>
      </c>
      <c r="F11" s="17">
        <v>41841</v>
      </c>
      <c r="H11" t="s">
        <v>97</v>
      </c>
      <c r="I11" t="s">
        <v>119</v>
      </c>
      <c r="J11" s="14" t="s">
        <v>76</v>
      </c>
      <c r="K11" s="13">
        <v>4.8750000000000002E-2</v>
      </c>
      <c r="M11" s="7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7">
        <v>0</v>
      </c>
      <c r="T11" s="10">
        <v>248.63</v>
      </c>
      <c r="U11" s="10">
        <v>248.63</v>
      </c>
      <c r="V11" s="7">
        <v>248.63</v>
      </c>
      <c r="W11" s="10">
        <v>248.63</v>
      </c>
      <c r="X11" s="10">
        <v>248.63</v>
      </c>
      <c r="Y11" s="9">
        <f t="shared" si="0"/>
        <v>1243.1500000000001</v>
      </c>
    </row>
    <row r="12" spans="1:25" x14ac:dyDescent="0.25">
      <c r="A12" s="31" t="s">
        <v>70</v>
      </c>
      <c r="B12" s="31" t="s">
        <v>68</v>
      </c>
      <c r="C12">
        <v>1600</v>
      </c>
      <c r="D12" s="7">
        <v>36.61</v>
      </c>
      <c r="E12" s="7">
        <v>58569.95</v>
      </c>
      <c r="F12" s="17">
        <v>41632</v>
      </c>
      <c r="G12" s="32">
        <v>41968</v>
      </c>
      <c r="H12" t="s">
        <v>97</v>
      </c>
      <c r="I12" t="s">
        <v>90</v>
      </c>
      <c r="J12" s="14" t="s">
        <v>76</v>
      </c>
      <c r="K12" s="13">
        <v>0.14499999999999999</v>
      </c>
      <c r="M12" s="7">
        <v>224</v>
      </c>
      <c r="N12" s="10">
        <v>224</v>
      </c>
      <c r="O12" s="10">
        <v>224</v>
      </c>
      <c r="P12" s="10">
        <v>224</v>
      </c>
      <c r="Q12" s="10">
        <v>224</v>
      </c>
      <c r="R12" s="10">
        <v>232</v>
      </c>
      <c r="S12" s="7">
        <v>232</v>
      </c>
      <c r="T12" s="10">
        <v>232</v>
      </c>
      <c r="U12" s="10">
        <v>232</v>
      </c>
      <c r="V12" s="7">
        <v>232</v>
      </c>
      <c r="W12" s="10">
        <v>232</v>
      </c>
      <c r="X12" s="10">
        <v>232</v>
      </c>
      <c r="Y12" s="9">
        <f t="shared" si="0"/>
        <v>2744</v>
      </c>
    </row>
    <row r="13" spans="1:25" x14ac:dyDescent="0.25">
      <c r="A13" t="s">
        <v>99</v>
      </c>
      <c r="B13" t="s">
        <v>64</v>
      </c>
      <c r="C13">
        <v>2400</v>
      </c>
      <c r="D13" s="7">
        <v>24.73</v>
      </c>
      <c r="E13" s="7">
        <v>59361.95</v>
      </c>
      <c r="F13" s="17">
        <v>41631</v>
      </c>
      <c r="H13" t="s">
        <v>97</v>
      </c>
      <c r="I13" t="s">
        <v>92</v>
      </c>
      <c r="J13" s="14" t="s">
        <v>87</v>
      </c>
      <c r="K13" s="13">
        <v>0.11749999999999999</v>
      </c>
      <c r="M13" s="7">
        <v>282</v>
      </c>
      <c r="N13" s="7">
        <v>282</v>
      </c>
      <c r="O13" s="7">
        <v>282</v>
      </c>
      <c r="P13" s="10">
        <v>282</v>
      </c>
      <c r="Q13" s="10">
        <v>282</v>
      </c>
      <c r="R13" s="10">
        <v>282</v>
      </c>
      <c r="S13" s="7">
        <v>282</v>
      </c>
      <c r="T13" s="10">
        <v>282</v>
      </c>
      <c r="U13" s="10">
        <v>282</v>
      </c>
      <c r="V13" s="7">
        <v>282</v>
      </c>
      <c r="W13" s="10">
        <v>282</v>
      </c>
      <c r="X13" s="10">
        <v>282</v>
      </c>
      <c r="Y13" s="9">
        <f t="shared" si="0"/>
        <v>3384</v>
      </c>
    </row>
    <row r="14" spans="1:25" x14ac:dyDescent="0.25">
      <c r="A14" s="31" t="s">
        <v>104</v>
      </c>
      <c r="B14" s="31" t="s">
        <v>105</v>
      </c>
      <c r="C14">
        <v>5200</v>
      </c>
      <c r="D14" s="7">
        <v>12.5</v>
      </c>
      <c r="E14" s="7">
        <v>65009.95</v>
      </c>
      <c r="F14" s="17">
        <v>41743</v>
      </c>
      <c r="G14" s="18">
        <v>41834</v>
      </c>
      <c r="H14" t="s">
        <v>97</v>
      </c>
      <c r="I14" t="s">
        <v>106</v>
      </c>
      <c r="J14" s="14" t="s">
        <v>76</v>
      </c>
      <c r="K14" s="13">
        <v>4.4999999999999998E-2</v>
      </c>
      <c r="M14" s="7">
        <v>0</v>
      </c>
      <c r="N14" s="7">
        <v>0</v>
      </c>
      <c r="O14" s="7">
        <v>0</v>
      </c>
      <c r="P14" s="10">
        <v>0</v>
      </c>
      <c r="Q14" s="10">
        <v>234</v>
      </c>
      <c r="R14" s="10">
        <v>234</v>
      </c>
      <c r="S14" s="10">
        <v>234</v>
      </c>
      <c r="T14" s="21">
        <v>0</v>
      </c>
      <c r="U14" s="28">
        <v>0</v>
      </c>
      <c r="V14" s="28"/>
      <c r="W14" s="28"/>
      <c r="X14" s="21"/>
      <c r="Y14" s="9">
        <f t="shared" si="0"/>
        <v>702</v>
      </c>
    </row>
    <row r="15" spans="1:25" x14ac:dyDescent="0.25">
      <c r="D15" s="7"/>
      <c r="E15" s="7"/>
      <c r="F15" s="17"/>
      <c r="G15" s="18"/>
      <c r="J15" s="14"/>
      <c r="K15" s="13"/>
      <c r="M15" s="7"/>
      <c r="N15" s="7"/>
      <c r="O15" s="7"/>
      <c r="P15" s="10"/>
      <c r="Q15" s="10"/>
      <c r="R15" s="10"/>
      <c r="S15" s="10"/>
      <c r="T15" s="20"/>
      <c r="Y15" s="9"/>
    </row>
    <row r="17" spans="1:25" x14ac:dyDescent="0.25">
      <c r="M17" s="22">
        <f>SUM(M6:M14)</f>
        <v>506</v>
      </c>
      <c r="N17" s="22">
        <f>SUM(N6:N14)</f>
        <v>1593.33</v>
      </c>
      <c r="O17" s="22">
        <f>SUM(O6:O14)</f>
        <v>1593.33</v>
      </c>
      <c r="P17" s="22">
        <f>SUM(P6:P14)</f>
        <v>1593.33</v>
      </c>
      <c r="Q17" s="22">
        <f>SUM(Q6:Q14)</f>
        <v>1384.6399999999999</v>
      </c>
      <c r="R17" s="22">
        <f t="shared" ref="R17:X17" si="1">SUM(R6:R14)</f>
        <v>1392.6399999999999</v>
      </c>
      <c r="S17" s="22">
        <f t="shared" si="1"/>
        <v>1392.6399999999999</v>
      </c>
      <c r="T17" s="22">
        <f t="shared" si="1"/>
        <v>1407.27</v>
      </c>
      <c r="U17" s="22">
        <f t="shared" si="1"/>
        <v>1407.27</v>
      </c>
      <c r="V17" s="22">
        <f t="shared" si="1"/>
        <v>1015.26</v>
      </c>
      <c r="W17" s="22">
        <f t="shared" si="1"/>
        <v>1498.26</v>
      </c>
      <c r="X17" s="22">
        <f t="shared" si="1"/>
        <v>1533.51</v>
      </c>
      <c r="Y17" s="9">
        <f>SUM(Y6:Y14)</f>
        <v>16317.48</v>
      </c>
    </row>
    <row r="18" spans="1:25" x14ac:dyDescent="0.25"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t="s">
        <v>95</v>
      </c>
      <c r="M19" s="23">
        <v>500</v>
      </c>
      <c r="N19" s="23">
        <v>1500</v>
      </c>
      <c r="O19" s="23">
        <v>1500</v>
      </c>
      <c r="P19" s="23">
        <v>1500</v>
      </c>
      <c r="Q19" s="23">
        <v>1300</v>
      </c>
      <c r="R19" s="23">
        <v>1300</v>
      </c>
      <c r="S19" s="23">
        <v>1300</v>
      </c>
      <c r="T19" s="23">
        <v>1400</v>
      </c>
      <c r="U19" s="23">
        <v>1400</v>
      </c>
      <c r="V19" s="23">
        <v>1000</v>
      </c>
      <c r="W19" s="23">
        <v>1400</v>
      </c>
      <c r="X19" s="23">
        <v>1500</v>
      </c>
      <c r="Y19" s="9">
        <f>SUM(M19:X19)</f>
        <v>15600</v>
      </c>
    </row>
    <row r="20" spans="1:25" x14ac:dyDescent="0.25">
      <c r="T20" s="7"/>
    </row>
    <row r="21" spans="1:25" ht="18.75" x14ac:dyDescent="0.3">
      <c r="A21" s="6" t="s">
        <v>167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3" spans="1:25" x14ac:dyDescent="0.25">
      <c r="A23" s="15" t="s">
        <v>56</v>
      </c>
      <c r="B23" s="15" t="s">
        <v>57</v>
      </c>
      <c r="C23" s="15" t="s">
        <v>58</v>
      </c>
      <c r="D23" s="15" t="s">
        <v>74</v>
      </c>
      <c r="E23" s="15" t="s">
        <v>82</v>
      </c>
      <c r="F23" s="15" t="s">
        <v>59</v>
      </c>
      <c r="G23" s="15" t="s">
        <v>59</v>
      </c>
      <c r="H23" s="16" t="s">
        <v>62</v>
      </c>
      <c r="I23" s="5"/>
      <c r="J23" s="5"/>
      <c r="K23" s="16"/>
    </row>
    <row r="24" spans="1:25" x14ac:dyDescent="0.25">
      <c r="A24" s="3"/>
      <c r="B24" s="3"/>
      <c r="C24" s="3"/>
      <c r="D24" s="15" t="s">
        <v>75</v>
      </c>
      <c r="E24" s="15" t="s">
        <v>73</v>
      </c>
      <c r="F24" s="15" t="s">
        <v>60</v>
      </c>
      <c r="G24" s="15" t="s">
        <v>61</v>
      </c>
      <c r="H24" s="15" t="s">
        <v>96</v>
      </c>
      <c r="I24" s="15" t="s">
        <v>80</v>
      </c>
      <c r="J24" s="15" t="s">
        <v>81</v>
      </c>
      <c r="K24" s="15" t="s">
        <v>72</v>
      </c>
      <c r="M24" s="15" t="s">
        <v>15</v>
      </c>
      <c r="N24" s="15" t="s">
        <v>16</v>
      </c>
      <c r="O24" s="15" t="s">
        <v>17</v>
      </c>
      <c r="P24" s="15" t="s">
        <v>18</v>
      </c>
      <c r="Q24" s="15" t="s">
        <v>19</v>
      </c>
      <c r="R24" s="15" t="s">
        <v>20</v>
      </c>
      <c r="S24" s="15" t="s">
        <v>21</v>
      </c>
      <c r="T24" s="15" t="s">
        <v>22</v>
      </c>
      <c r="U24" s="15" t="s">
        <v>23</v>
      </c>
      <c r="V24" s="15" t="s">
        <v>24</v>
      </c>
      <c r="W24" s="15" t="s">
        <v>25</v>
      </c>
      <c r="X24" s="15" t="s">
        <v>26</v>
      </c>
      <c r="Y24" s="15" t="s">
        <v>27</v>
      </c>
    </row>
    <row r="25" spans="1:25" x14ac:dyDescent="0.25">
      <c r="A25" s="3"/>
      <c r="B25" s="3"/>
      <c r="C25" s="3"/>
      <c r="D25" s="15"/>
      <c r="E25" s="15"/>
      <c r="F25" s="15"/>
      <c r="G25" s="15"/>
      <c r="H25" s="15"/>
      <c r="I25" s="15"/>
      <c r="J25" s="15"/>
      <c r="K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x14ac:dyDescent="0.25">
      <c r="A26" s="31" t="s">
        <v>114</v>
      </c>
      <c r="B26" s="31" t="s">
        <v>115</v>
      </c>
      <c r="C26">
        <v>400</v>
      </c>
      <c r="D26" s="7">
        <v>55.05</v>
      </c>
      <c r="E26" s="7">
        <v>22029.95</v>
      </c>
      <c r="F26" s="17">
        <v>41724</v>
      </c>
      <c r="G26" s="18">
        <v>41815</v>
      </c>
      <c r="H26" t="s">
        <v>98</v>
      </c>
      <c r="I26" s="18">
        <v>41787</v>
      </c>
      <c r="J26" s="18">
        <v>41806</v>
      </c>
      <c r="K26" s="13">
        <v>0.23</v>
      </c>
      <c r="M26" s="7">
        <v>0</v>
      </c>
      <c r="N26" s="7">
        <v>0</v>
      </c>
      <c r="O26" s="7">
        <v>0</v>
      </c>
      <c r="P26" s="10"/>
      <c r="Q26" s="10">
        <v>0</v>
      </c>
      <c r="R26" s="10">
        <v>92</v>
      </c>
      <c r="S26" s="21">
        <v>0</v>
      </c>
      <c r="T26" s="21">
        <v>0</v>
      </c>
      <c r="U26" s="28"/>
      <c r="V26" s="28"/>
      <c r="W26" s="28"/>
      <c r="X26" s="28"/>
      <c r="Y26" s="15"/>
    </row>
    <row r="27" spans="1:25" x14ac:dyDescent="0.25">
      <c r="A27" s="31" t="s">
        <v>122</v>
      </c>
      <c r="B27" s="31" t="s">
        <v>124</v>
      </c>
      <c r="C27">
        <v>900</v>
      </c>
      <c r="D27" s="7">
        <v>29.8</v>
      </c>
      <c r="E27" s="7">
        <v>26829.95</v>
      </c>
      <c r="F27" s="17">
        <v>41848</v>
      </c>
      <c r="G27" s="18">
        <v>41869</v>
      </c>
      <c r="H27" t="s">
        <v>97</v>
      </c>
      <c r="I27" s="18">
        <v>41849</v>
      </c>
      <c r="J27" s="18">
        <v>41866</v>
      </c>
      <c r="K27" s="13">
        <v>0.125</v>
      </c>
      <c r="O27" s="7"/>
      <c r="P27" s="10"/>
      <c r="Q27" s="10"/>
      <c r="S27" s="7">
        <v>0</v>
      </c>
      <c r="T27" s="7">
        <v>112.5</v>
      </c>
      <c r="U27" s="28">
        <v>0</v>
      </c>
      <c r="V27" s="28"/>
      <c r="W27" s="28"/>
      <c r="X27" s="28"/>
      <c r="Y27" s="9">
        <f t="shared" ref="Y27:Y56" si="2">SUM(M27:X27)</f>
        <v>112.5</v>
      </c>
    </row>
    <row r="28" spans="1:25" x14ac:dyDescent="0.25">
      <c r="A28" s="31" t="s">
        <v>146</v>
      </c>
      <c r="B28" s="31" t="s">
        <v>147</v>
      </c>
      <c r="C28">
        <v>825</v>
      </c>
      <c r="D28" s="7"/>
      <c r="E28" s="7"/>
      <c r="F28" s="17"/>
      <c r="G28" s="18"/>
      <c r="I28" s="18"/>
      <c r="J28" s="18">
        <v>41912</v>
      </c>
      <c r="K28" s="13">
        <v>0.05</v>
      </c>
      <c r="O28" s="7"/>
      <c r="P28" s="10"/>
      <c r="Q28" s="10"/>
      <c r="S28" s="7"/>
      <c r="T28" s="7"/>
      <c r="U28" s="20">
        <v>41.25</v>
      </c>
      <c r="V28" s="28">
        <v>0</v>
      </c>
      <c r="W28" s="28">
        <v>0</v>
      </c>
      <c r="X28" s="28">
        <v>0</v>
      </c>
      <c r="Y28" s="9">
        <f t="shared" si="2"/>
        <v>41.25</v>
      </c>
    </row>
    <row r="29" spans="1:25" x14ac:dyDescent="0.25">
      <c r="A29" s="31" t="s">
        <v>77</v>
      </c>
      <c r="B29" s="31" t="s">
        <v>83</v>
      </c>
      <c r="C29">
        <v>650</v>
      </c>
      <c r="D29" s="7">
        <v>29.04</v>
      </c>
      <c r="E29" s="7">
        <v>18872.95</v>
      </c>
      <c r="F29" s="17">
        <v>41648</v>
      </c>
      <c r="G29" s="18">
        <v>41738</v>
      </c>
      <c r="H29" t="s">
        <v>97</v>
      </c>
      <c r="I29" s="27">
        <v>41667</v>
      </c>
      <c r="J29" s="26" t="s">
        <v>76</v>
      </c>
      <c r="K29" s="13">
        <v>0.03</v>
      </c>
      <c r="M29" s="7">
        <v>0</v>
      </c>
      <c r="N29" s="7">
        <v>19.5</v>
      </c>
      <c r="O29" s="10">
        <v>19.5</v>
      </c>
      <c r="P29" s="10">
        <v>19.5</v>
      </c>
      <c r="Q29" s="21">
        <v>0</v>
      </c>
      <c r="R29" s="21">
        <v>0</v>
      </c>
      <c r="S29" s="21"/>
      <c r="T29" s="21">
        <v>0</v>
      </c>
      <c r="U29" s="21">
        <v>0</v>
      </c>
      <c r="V29" s="21"/>
      <c r="W29" s="21"/>
      <c r="X29" s="28"/>
      <c r="Y29" s="9">
        <f>SUM(M29:X29)</f>
        <v>58.5</v>
      </c>
    </row>
    <row r="30" spans="1:25" x14ac:dyDescent="0.25">
      <c r="A30" s="31" t="s">
        <v>144</v>
      </c>
      <c r="B30" s="31" t="s">
        <v>145</v>
      </c>
      <c r="C30">
        <v>500</v>
      </c>
      <c r="D30" s="7"/>
      <c r="E30" s="7"/>
      <c r="F30" s="17"/>
      <c r="G30" s="18"/>
      <c r="I30" s="27"/>
      <c r="J30" s="26">
        <v>41912</v>
      </c>
      <c r="K30" s="13">
        <v>0.17499999999999999</v>
      </c>
      <c r="M30" s="7"/>
      <c r="N30" s="7"/>
      <c r="O30" s="10"/>
      <c r="P30" s="10"/>
      <c r="Q30" s="10"/>
      <c r="R30" s="10"/>
      <c r="S30" s="10"/>
      <c r="T30" s="10">
        <v>0</v>
      </c>
      <c r="U30" s="10">
        <v>87.5</v>
      </c>
      <c r="V30" s="21">
        <v>0</v>
      </c>
      <c r="W30" s="21">
        <v>0</v>
      </c>
      <c r="X30" s="28">
        <v>0</v>
      </c>
      <c r="Y30" s="9">
        <f>SUM(M30:X30)</f>
        <v>87.5</v>
      </c>
    </row>
    <row r="31" spans="1:25" x14ac:dyDescent="0.25">
      <c r="A31" s="31" t="s">
        <v>78</v>
      </c>
      <c r="B31" s="31" t="s">
        <v>84</v>
      </c>
      <c r="C31">
        <v>1000</v>
      </c>
      <c r="D31" s="7">
        <v>19.8</v>
      </c>
      <c r="E31" s="7">
        <v>19809.95</v>
      </c>
      <c r="F31" s="17">
        <v>41647</v>
      </c>
      <c r="G31" s="18">
        <v>41667</v>
      </c>
      <c r="H31" s="18" t="s">
        <v>97</v>
      </c>
      <c r="I31" s="27">
        <v>41667</v>
      </c>
      <c r="J31" s="26" t="s">
        <v>101</v>
      </c>
      <c r="K31" s="13">
        <v>0.1</v>
      </c>
      <c r="M31" s="7">
        <v>0</v>
      </c>
      <c r="N31" s="10">
        <v>100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9">
        <f t="shared" si="2"/>
        <v>100</v>
      </c>
    </row>
    <row r="32" spans="1:25" x14ac:dyDescent="0.25">
      <c r="A32" s="31" t="s">
        <v>121</v>
      </c>
      <c r="B32" s="31" t="s">
        <v>125</v>
      </c>
      <c r="C32">
        <v>375</v>
      </c>
      <c r="D32" s="7">
        <v>71.25</v>
      </c>
      <c r="E32" s="7">
        <v>26728.7</v>
      </c>
      <c r="F32" s="17">
        <v>41841</v>
      </c>
      <c r="G32" s="32">
        <v>41907</v>
      </c>
      <c r="H32" t="s">
        <v>98</v>
      </c>
      <c r="I32" s="18">
        <v>41891</v>
      </c>
      <c r="J32" s="18">
        <v>41912</v>
      </c>
      <c r="K32" s="13">
        <v>0.25</v>
      </c>
      <c r="O32" s="7"/>
      <c r="P32" s="10"/>
      <c r="Q32" s="10"/>
      <c r="T32">
        <v>0</v>
      </c>
      <c r="U32" s="10">
        <v>93.75</v>
      </c>
      <c r="V32" s="28"/>
      <c r="W32" s="28"/>
      <c r="X32" s="28"/>
      <c r="Y32" s="7">
        <f t="shared" si="2"/>
        <v>93.75</v>
      </c>
    </row>
    <row r="33" spans="1:25" x14ac:dyDescent="0.25">
      <c r="A33" s="20" t="s">
        <v>121</v>
      </c>
      <c r="B33" s="20" t="s">
        <v>154</v>
      </c>
      <c r="C33">
        <v>350</v>
      </c>
      <c r="D33" s="7">
        <v>74.08</v>
      </c>
      <c r="E33" s="7">
        <v>25927.45</v>
      </c>
      <c r="F33" s="17">
        <v>41935</v>
      </c>
      <c r="G33" s="18"/>
      <c r="H33" s="18"/>
      <c r="I33" s="27">
        <v>41983</v>
      </c>
      <c r="J33" s="26">
        <v>42004</v>
      </c>
      <c r="K33" s="13">
        <v>0.25</v>
      </c>
      <c r="M33" s="7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"/>
    </row>
    <row r="34" spans="1:25" x14ac:dyDescent="0.25">
      <c r="A34" s="31" t="s">
        <v>127</v>
      </c>
      <c r="B34" s="31" t="s">
        <v>128</v>
      </c>
      <c r="C34">
        <v>125</v>
      </c>
      <c r="D34" s="7">
        <v>179.5</v>
      </c>
      <c r="E34" s="7">
        <v>22447.45</v>
      </c>
      <c r="F34" s="17">
        <v>41786</v>
      </c>
      <c r="G34" s="18">
        <v>41851</v>
      </c>
      <c r="H34" s="18" t="s">
        <v>98</v>
      </c>
      <c r="I34" s="27">
        <v>41814</v>
      </c>
      <c r="J34" s="26">
        <v>41848</v>
      </c>
      <c r="K34" s="13">
        <v>0.35</v>
      </c>
      <c r="M34" s="7"/>
      <c r="N34" s="10"/>
      <c r="O34" s="10"/>
      <c r="P34" s="10"/>
      <c r="Q34" s="10"/>
      <c r="R34" s="10">
        <v>0</v>
      </c>
      <c r="S34" s="10">
        <v>43.75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7">
        <f t="shared" si="2"/>
        <v>43.75</v>
      </c>
    </row>
    <row r="35" spans="1:25" x14ac:dyDescent="0.25">
      <c r="A35" s="20" t="s">
        <v>159</v>
      </c>
      <c r="B35" s="20" t="s">
        <v>160</v>
      </c>
      <c r="C35" s="20">
        <v>2600</v>
      </c>
      <c r="D35" s="10">
        <v>11.24</v>
      </c>
      <c r="E35" s="10">
        <v>29233.95</v>
      </c>
      <c r="F35" s="35">
        <v>41941</v>
      </c>
      <c r="G35" s="32">
        <v>41955</v>
      </c>
      <c r="H35" s="32" t="s">
        <v>97</v>
      </c>
      <c r="I35" s="36">
        <v>41943</v>
      </c>
      <c r="J35" s="29">
        <v>41960</v>
      </c>
      <c r="K35" s="37"/>
      <c r="L35" s="2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117</v>
      </c>
      <c r="X35" s="10"/>
      <c r="Y35" s="7">
        <f t="shared" si="2"/>
        <v>117</v>
      </c>
    </row>
    <row r="36" spans="1:25" x14ac:dyDescent="0.25">
      <c r="A36" s="31" t="s">
        <v>109</v>
      </c>
      <c r="B36" s="31" t="s">
        <v>116</v>
      </c>
      <c r="C36">
        <v>100</v>
      </c>
      <c r="D36" s="7">
        <v>245</v>
      </c>
      <c r="E36" s="7">
        <v>18364.849999999999</v>
      </c>
      <c r="F36" s="17">
        <v>41690</v>
      </c>
      <c r="G36" s="18">
        <v>41743</v>
      </c>
      <c r="H36" t="s">
        <v>98</v>
      </c>
      <c r="I36" s="18">
        <v>41716</v>
      </c>
      <c r="J36" s="26">
        <v>41733</v>
      </c>
      <c r="K36" s="13">
        <v>1</v>
      </c>
      <c r="M36" s="7">
        <v>0</v>
      </c>
      <c r="N36" s="7">
        <v>0</v>
      </c>
      <c r="O36" s="7">
        <v>0</v>
      </c>
      <c r="P36" s="10">
        <v>75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7">
        <f t="shared" si="2"/>
        <v>75</v>
      </c>
    </row>
    <row r="37" spans="1:25" x14ac:dyDescent="0.25">
      <c r="A37" s="20" t="s">
        <v>161</v>
      </c>
      <c r="B37" s="20" t="s">
        <v>162</v>
      </c>
      <c r="C37" s="20">
        <v>225</v>
      </c>
      <c r="D37" s="10">
        <v>120.5</v>
      </c>
      <c r="E37" s="10">
        <v>27122.45</v>
      </c>
      <c r="F37" s="35">
        <v>41936</v>
      </c>
      <c r="G37" s="32">
        <v>41943</v>
      </c>
      <c r="H37" s="32" t="s">
        <v>98</v>
      </c>
      <c r="I37" s="32">
        <v>41943</v>
      </c>
      <c r="J37" s="29">
        <v>41974</v>
      </c>
      <c r="K37" s="37">
        <v>0.5</v>
      </c>
      <c r="L37" s="2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9">
        <v>112.5</v>
      </c>
      <c r="Y37" s="7">
        <f t="shared" si="2"/>
        <v>112.5</v>
      </c>
    </row>
    <row r="38" spans="1:25" x14ac:dyDescent="0.25">
      <c r="A38" s="20" t="s">
        <v>151</v>
      </c>
      <c r="B38" s="20" t="s">
        <v>155</v>
      </c>
      <c r="C38">
        <v>250</v>
      </c>
      <c r="D38" s="7">
        <v>99.32</v>
      </c>
      <c r="E38" s="7">
        <v>24829.95</v>
      </c>
      <c r="F38" s="17">
        <v>41935</v>
      </c>
      <c r="G38" s="18"/>
      <c r="I38" s="18">
        <v>42003</v>
      </c>
      <c r="J38" s="26">
        <v>42019</v>
      </c>
      <c r="K38" s="13" t="s">
        <v>158</v>
      </c>
      <c r="M38" s="7"/>
      <c r="N38" s="7"/>
      <c r="O38" s="7"/>
      <c r="P38" s="10"/>
      <c r="Q38" s="21"/>
      <c r="R38" s="21"/>
      <c r="S38" s="21"/>
      <c r="T38" s="21"/>
      <c r="U38" s="21"/>
      <c r="V38" s="21"/>
      <c r="W38" s="21"/>
      <c r="X38" s="21"/>
      <c r="Y38" s="7">
        <f t="shared" si="2"/>
        <v>0</v>
      </c>
    </row>
    <row r="39" spans="1:25" x14ac:dyDescent="0.25">
      <c r="A39" s="20" t="s">
        <v>152</v>
      </c>
      <c r="B39" s="20" t="s">
        <v>156</v>
      </c>
      <c r="C39">
        <v>500</v>
      </c>
      <c r="D39" s="7">
        <v>52.24</v>
      </c>
      <c r="E39" s="7">
        <v>26119.95</v>
      </c>
      <c r="F39" s="17">
        <v>41936</v>
      </c>
      <c r="G39" s="18"/>
      <c r="I39" s="18">
        <v>41957</v>
      </c>
      <c r="J39" s="26">
        <v>41974</v>
      </c>
      <c r="K39" s="13">
        <v>0.35</v>
      </c>
      <c r="M39" s="7"/>
      <c r="N39" s="7"/>
      <c r="O39" s="7"/>
      <c r="P39" s="10"/>
      <c r="Q39" s="21"/>
      <c r="R39" s="21"/>
      <c r="S39" s="21"/>
      <c r="T39" s="21"/>
      <c r="U39" s="21"/>
      <c r="V39" s="21"/>
      <c r="W39" s="21"/>
      <c r="X39" s="21"/>
      <c r="Y39" s="7">
        <f t="shared" si="2"/>
        <v>0</v>
      </c>
    </row>
    <row r="40" spans="1:25" x14ac:dyDescent="0.25">
      <c r="A40" s="20" t="s">
        <v>153</v>
      </c>
      <c r="B40" s="20" t="s">
        <v>157</v>
      </c>
      <c r="C40">
        <v>400</v>
      </c>
      <c r="D40" s="7">
        <v>64.14</v>
      </c>
      <c r="E40" s="7">
        <v>25657.95</v>
      </c>
      <c r="F40" s="17">
        <v>41936</v>
      </c>
      <c r="G40" s="18"/>
      <c r="I40" s="18">
        <v>41957</v>
      </c>
      <c r="J40" s="26">
        <v>41983</v>
      </c>
      <c r="K40" s="13">
        <v>0.108</v>
      </c>
      <c r="M40" s="7"/>
      <c r="N40" s="7"/>
      <c r="O40" s="7"/>
      <c r="P40" s="10"/>
      <c r="Q40" s="21"/>
      <c r="R40" s="21"/>
      <c r="S40" s="21"/>
      <c r="T40" s="21"/>
      <c r="U40" s="21"/>
      <c r="V40" s="21"/>
      <c r="W40" s="21"/>
      <c r="X40" s="21"/>
      <c r="Y40" s="7">
        <f t="shared" si="2"/>
        <v>0</v>
      </c>
    </row>
    <row r="41" spans="1:25" x14ac:dyDescent="0.25">
      <c r="A41" s="31" t="s">
        <v>129</v>
      </c>
      <c r="B41" s="31" t="s">
        <v>133</v>
      </c>
      <c r="C41">
        <v>275</v>
      </c>
      <c r="D41" s="7">
        <v>82.52</v>
      </c>
      <c r="E41" s="7">
        <v>22702.95</v>
      </c>
      <c r="F41" s="17">
        <v>41850</v>
      </c>
      <c r="G41" s="18">
        <v>41878</v>
      </c>
      <c r="H41" t="s">
        <v>97</v>
      </c>
      <c r="I41" s="18">
        <v>41873</v>
      </c>
      <c r="J41" s="18">
        <v>41897</v>
      </c>
      <c r="K41" s="13">
        <v>0.215</v>
      </c>
      <c r="O41" s="7"/>
      <c r="P41" s="10"/>
      <c r="Q41" s="10"/>
      <c r="U41" s="10">
        <v>59.13</v>
      </c>
      <c r="V41" s="28"/>
      <c r="W41" s="28"/>
      <c r="X41" s="28"/>
      <c r="Y41" s="7">
        <f>SUM(M41:X41)</f>
        <v>59.13</v>
      </c>
    </row>
    <row r="42" spans="1:25" x14ac:dyDescent="0.25">
      <c r="A42" s="31" t="s">
        <v>111</v>
      </c>
      <c r="B42" s="31" t="s">
        <v>112</v>
      </c>
      <c r="C42">
        <v>5300</v>
      </c>
      <c r="D42" s="7">
        <v>4.2699999999999996</v>
      </c>
      <c r="E42" s="7">
        <v>22640.95</v>
      </c>
      <c r="F42" s="17">
        <v>41725</v>
      </c>
      <c r="G42" s="18">
        <v>41793</v>
      </c>
      <c r="H42" t="s">
        <v>113</v>
      </c>
      <c r="I42" s="18">
        <v>41744</v>
      </c>
      <c r="J42" s="18">
        <v>41759</v>
      </c>
      <c r="K42" s="13">
        <v>0.01</v>
      </c>
      <c r="M42" s="7">
        <v>0</v>
      </c>
      <c r="O42" s="7">
        <v>0</v>
      </c>
      <c r="P42" s="10">
        <v>53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7">
        <f t="shared" si="2"/>
        <v>53</v>
      </c>
    </row>
    <row r="43" spans="1:25" x14ac:dyDescent="0.25">
      <c r="A43" s="31" t="s">
        <v>140</v>
      </c>
      <c r="B43" s="31" t="s">
        <v>141</v>
      </c>
      <c r="C43">
        <v>200</v>
      </c>
      <c r="D43" s="7">
        <v>95.55</v>
      </c>
      <c r="E43" s="7">
        <v>24945.95</v>
      </c>
      <c r="F43" s="17">
        <v>41873</v>
      </c>
      <c r="G43" s="18">
        <v>41899</v>
      </c>
      <c r="H43" t="s">
        <v>98</v>
      </c>
      <c r="I43" s="18">
        <v>41880</v>
      </c>
      <c r="J43" s="18">
        <v>41894</v>
      </c>
      <c r="K43" s="13">
        <v>0.41289999999999999</v>
      </c>
      <c r="M43" s="7"/>
      <c r="O43" s="7"/>
      <c r="P43" s="10"/>
      <c r="Q43" s="10"/>
      <c r="R43" s="10"/>
      <c r="S43" s="10"/>
      <c r="T43" s="10"/>
      <c r="U43" s="10">
        <v>82.58</v>
      </c>
      <c r="V43" s="21"/>
      <c r="W43" s="21"/>
      <c r="X43" s="21"/>
      <c r="Y43" s="7">
        <f t="shared" si="2"/>
        <v>82.58</v>
      </c>
    </row>
    <row r="44" spans="1:25" x14ac:dyDescent="0.25">
      <c r="A44" s="31" t="s">
        <v>102</v>
      </c>
      <c r="B44" s="31" t="s">
        <v>103</v>
      </c>
      <c r="C44">
        <v>400</v>
      </c>
      <c r="D44" s="7">
        <v>49.35</v>
      </c>
      <c r="E44" s="7">
        <v>19749.95</v>
      </c>
      <c r="F44" s="17">
        <v>41647</v>
      </c>
      <c r="G44" s="18">
        <v>41712</v>
      </c>
      <c r="H44" t="s">
        <v>98</v>
      </c>
      <c r="I44" s="27">
        <v>41695</v>
      </c>
      <c r="J44" s="26" t="s">
        <v>76</v>
      </c>
      <c r="K44" s="13">
        <v>0.15</v>
      </c>
      <c r="M44" s="7">
        <v>0</v>
      </c>
      <c r="N44" s="7"/>
      <c r="O44" s="7">
        <v>60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7">
        <f>SUM(M44:X44)</f>
        <v>60</v>
      </c>
    </row>
    <row r="45" spans="1:25" x14ac:dyDescent="0.25">
      <c r="A45" s="31" t="s">
        <v>79</v>
      </c>
      <c r="B45" s="31" t="s">
        <v>85</v>
      </c>
      <c r="C45">
        <v>1000</v>
      </c>
      <c r="D45" s="7">
        <v>18.41</v>
      </c>
      <c r="E45" s="7">
        <v>18409.95</v>
      </c>
      <c r="F45" s="17">
        <v>41647</v>
      </c>
      <c r="G45" s="18">
        <v>41815</v>
      </c>
      <c r="H45" t="s">
        <v>98</v>
      </c>
      <c r="I45" s="27">
        <v>41775</v>
      </c>
      <c r="J45" s="29">
        <v>41789</v>
      </c>
      <c r="K45" s="13">
        <v>0.1</v>
      </c>
      <c r="M45" s="7">
        <v>0</v>
      </c>
      <c r="N45" s="7">
        <v>85</v>
      </c>
      <c r="O45" s="10">
        <v>0</v>
      </c>
      <c r="P45" s="10">
        <v>0</v>
      </c>
      <c r="Q45" s="10">
        <v>100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7">
        <f t="shared" si="2"/>
        <v>185</v>
      </c>
    </row>
    <row r="46" spans="1:25" x14ac:dyDescent="0.25">
      <c r="A46" s="31" t="s">
        <v>142</v>
      </c>
      <c r="B46" s="31" t="s">
        <v>143</v>
      </c>
      <c r="C46">
        <v>2000</v>
      </c>
      <c r="D46" s="7">
        <v>14.22</v>
      </c>
      <c r="E46" s="7">
        <v>28449.94</v>
      </c>
      <c r="F46" s="17">
        <v>41880</v>
      </c>
      <c r="G46" s="18">
        <v>41893</v>
      </c>
      <c r="H46" t="s">
        <v>98</v>
      </c>
      <c r="I46" s="27">
        <v>41892</v>
      </c>
      <c r="J46" s="29">
        <v>41907</v>
      </c>
      <c r="K46" s="13">
        <v>0.35</v>
      </c>
      <c r="M46" s="7"/>
      <c r="N46" s="7"/>
      <c r="O46" s="10"/>
      <c r="P46" s="10"/>
      <c r="Q46" s="10"/>
      <c r="R46" s="10"/>
      <c r="S46" s="10"/>
      <c r="T46" s="10"/>
      <c r="U46" s="10">
        <v>70</v>
      </c>
      <c r="V46" s="21">
        <v>0</v>
      </c>
      <c r="W46" s="21">
        <v>0</v>
      </c>
      <c r="X46" s="21">
        <v>0</v>
      </c>
      <c r="Y46" s="7">
        <f t="shared" si="2"/>
        <v>70</v>
      </c>
    </row>
    <row r="47" spans="1:25" x14ac:dyDescent="0.25">
      <c r="A47" s="31" t="s">
        <v>134</v>
      </c>
      <c r="B47" s="31" t="s">
        <v>135</v>
      </c>
      <c r="C47">
        <v>725</v>
      </c>
      <c r="D47" s="7">
        <v>37.24</v>
      </c>
      <c r="E47" s="7">
        <v>27008.95</v>
      </c>
      <c r="F47" s="17">
        <v>41872</v>
      </c>
      <c r="G47" s="18">
        <v>41894</v>
      </c>
      <c r="H47" t="s">
        <v>98</v>
      </c>
      <c r="I47" s="18">
        <v>41877</v>
      </c>
      <c r="J47" s="18">
        <v>41897</v>
      </c>
      <c r="K47" s="13">
        <v>0.38</v>
      </c>
      <c r="U47" s="10">
        <v>275.5</v>
      </c>
      <c r="V47" s="28"/>
      <c r="W47" s="28"/>
      <c r="X47" s="28"/>
      <c r="Y47" s="7">
        <f t="shared" si="2"/>
        <v>275.5</v>
      </c>
    </row>
    <row r="48" spans="1:25" x14ac:dyDescent="0.25">
      <c r="A48" s="31" t="s">
        <v>130</v>
      </c>
      <c r="B48" s="31" t="s">
        <v>131</v>
      </c>
      <c r="C48">
        <v>325</v>
      </c>
      <c r="D48" s="7">
        <v>79.760000000000005</v>
      </c>
      <c r="E48" s="7">
        <v>25931.95</v>
      </c>
      <c r="F48" s="17">
        <v>41841</v>
      </c>
      <c r="G48" s="33">
        <v>41906</v>
      </c>
      <c r="H48" t="s">
        <v>98</v>
      </c>
      <c r="I48" s="18">
        <v>41844</v>
      </c>
      <c r="J48" s="18">
        <v>41873</v>
      </c>
      <c r="K48" s="13">
        <v>0.71</v>
      </c>
      <c r="M48">
        <v>0</v>
      </c>
      <c r="N48">
        <v>0</v>
      </c>
      <c r="O48" s="7">
        <v>0</v>
      </c>
      <c r="P48" s="10">
        <v>0</v>
      </c>
      <c r="Q48" s="10">
        <v>0</v>
      </c>
      <c r="R48" s="10">
        <v>0</v>
      </c>
      <c r="S48" s="10">
        <v>0</v>
      </c>
      <c r="T48" s="20">
        <v>230.75</v>
      </c>
      <c r="U48" s="21">
        <v>0</v>
      </c>
      <c r="V48" s="21">
        <v>0</v>
      </c>
      <c r="W48" s="28"/>
      <c r="X48" s="28"/>
      <c r="Y48" s="7">
        <f t="shared" si="2"/>
        <v>230.75</v>
      </c>
    </row>
    <row r="49" spans="1:25" x14ac:dyDescent="0.25">
      <c r="A49" s="31" t="s">
        <v>136</v>
      </c>
      <c r="B49" s="31" t="s">
        <v>137</v>
      </c>
      <c r="C49">
        <v>1000</v>
      </c>
      <c r="D49" s="7">
        <v>25.87</v>
      </c>
      <c r="E49" s="7">
        <v>25879.95</v>
      </c>
      <c r="F49" s="17">
        <v>41873</v>
      </c>
      <c r="G49" s="32">
        <v>41900</v>
      </c>
      <c r="H49" t="s">
        <v>97</v>
      </c>
      <c r="I49" s="18">
        <v>41880</v>
      </c>
      <c r="J49" s="18">
        <v>41897</v>
      </c>
      <c r="K49" s="13">
        <v>1.67E-2</v>
      </c>
      <c r="U49" s="10">
        <v>16.7</v>
      </c>
      <c r="V49" s="21">
        <v>0</v>
      </c>
      <c r="W49" s="28"/>
      <c r="X49" s="28"/>
      <c r="Y49" s="7">
        <f t="shared" si="2"/>
        <v>16.7</v>
      </c>
    </row>
    <row r="50" spans="1:25" x14ac:dyDescent="0.25">
      <c r="A50" s="20" t="s">
        <v>163</v>
      </c>
      <c r="B50" s="20" t="s">
        <v>164</v>
      </c>
      <c r="C50">
        <v>1000</v>
      </c>
      <c r="D50" s="7">
        <v>28.7</v>
      </c>
      <c r="E50" s="7">
        <v>28709.95</v>
      </c>
      <c r="F50" s="17">
        <v>41933</v>
      </c>
      <c r="G50" s="32"/>
      <c r="H50" t="s">
        <v>98</v>
      </c>
      <c r="I50" s="18"/>
      <c r="J50" s="18"/>
      <c r="K50" s="13"/>
      <c r="U50" s="10"/>
      <c r="V50" s="10"/>
      <c r="W50" s="20"/>
      <c r="X50" s="20"/>
      <c r="Y50" s="7">
        <f t="shared" si="2"/>
        <v>0</v>
      </c>
    </row>
    <row r="51" spans="1:25" x14ac:dyDescent="0.25">
      <c r="A51" s="31" t="s">
        <v>138</v>
      </c>
      <c r="B51" s="31" t="s">
        <v>139</v>
      </c>
      <c r="C51">
        <v>450</v>
      </c>
      <c r="D51" s="7">
        <v>57.65</v>
      </c>
      <c r="E51" s="7">
        <v>25952.45</v>
      </c>
      <c r="F51" s="17">
        <v>41880</v>
      </c>
      <c r="G51" s="32">
        <v>41914</v>
      </c>
      <c r="H51" t="s">
        <v>98</v>
      </c>
      <c r="I51" s="18">
        <v>41912</v>
      </c>
      <c r="J51" s="18">
        <v>41943</v>
      </c>
      <c r="K51" s="13">
        <v>0.48</v>
      </c>
      <c r="U51" s="10">
        <v>0</v>
      </c>
      <c r="V51" s="10">
        <v>216</v>
      </c>
      <c r="W51" s="21"/>
      <c r="X51" s="21"/>
      <c r="Y51" s="7">
        <f t="shared" si="2"/>
        <v>216</v>
      </c>
    </row>
    <row r="52" spans="1:25" x14ac:dyDescent="0.25">
      <c r="A52" s="31" t="s">
        <v>120</v>
      </c>
      <c r="B52" s="31" t="s">
        <v>126</v>
      </c>
      <c r="C52">
        <v>350</v>
      </c>
      <c r="D52" s="7">
        <v>70.099999999999994</v>
      </c>
      <c r="E52" s="7">
        <v>24544.95</v>
      </c>
      <c r="F52" s="17">
        <v>41841</v>
      </c>
      <c r="G52" s="18">
        <v>41857</v>
      </c>
      <c r="H52" t="s">
        <v>97</v>
      </c>
      <c r="I52" s="18">
        <v>41849</v>
      </c>
      <c r="J52" s="18">
        <v>41866</v>
      </c>
      <c r="K52" s="13">
        <v>0.215</v>
      </c>
      <c r="O52" s="7"/>
      <c r="P52" s="10"/>
      <c r="Q52" s="10"/>
      <c r="T52">
        <v>75.25</v>
      </c>
      <c r="U52" s="21">
        <v>0</v>
      </c>
      <c r="V52" s="21">
        <v>0</v>
      </c>
      <c r="W52" s="21">
        <v>0</v>
      </c>
      <c r="X52" s="21">
        <v>0</v>
      </c>
      <c r="Y52" s="7">
        <f t="shared" si="2"/>
        <v>75.25</v>
      </c>
    </row>
    <row r="53" spans="1:25" x14ac:dyDescent="0.25">
      <c r="A53" s="31" t="s">
        <v>123</v>
      </c>
      <c r="B53" s="31" t="s">
        <v>132</v>
      </c>
      <c r="C53">
        <v>1400</v>
      </c>
      <c r="D53" s="7">
        <v>19.7</v>
      </c>
      <c r="E53" s="7">
        <v>27589.95</v>
      </c>
      <c r="F53" s="17">
        <v>41848</v>
      </c>
      <c r="G53" s="18">
        <v>41858</v>
      </c>
      <c r="H53" t="s">
        <v>97</v>
      </c>
      <c r="I53" s="18">
        <v>41849</v>
      </c>
      <c r="J53" s="18">
        <v>41873</v>
      </c>
      <c r="K53" s="13">
        <v>8.3299999999999999E-2</v>
      </c>
      <c r="O53" s="7"/>
      <c r="P53" s="10"/>
      <c r="Q53" s="10"/>
      <c r="T53">
        <v>116.62</v>
      </c>
      <c r="U53" s="21">
        <v>0</v>
      </c>
      <c r="V53" s="21">
        <v>0</v>
      </c>
      <c r="W53" s="21">
        <v>0</v>
      </c>
      <c r="X53" s="21">
        <v>0</v>
      </c>
      <c r="Y53" s="7">
        <f t="shared" si="2"/>
        <v>116.62</v>
      </c>
    </row>
    <row r="54" spans="1:25" x14ac:dyDescent="0.25">
      <c r="D54" s="7"/>
      <c r="E54" s="7"/>
      <c r="F54" s="17"/>
      <c r="G54" s="18"/>
      <c r="I54" s="18"/>
      <c r="J54" s="18"/>
      <c r="K54" s="13"/>
      <c r="O54" s="7"/>
      <c r="P54" s="10"/>
      <c r="Q54" s="10"/>
      <c r="U54" s="20"/>
      <c r="Y54" s="7">
        <f t="shared" si="2"/>
        <v>0</v>
      </c>
    </row>
    <row r="55" spans="1:25" x14ac:dyDescent="0.25">
      <c r="D55" s="7"/>
      <c r="E55" s="7"/>
      <c r="F55" s="17"/>
      <c r="G55" s="18"/>
      <c r="I55" s="18"/>
      <c r="J55" s="18"/>
      <c r="K55" s="13"/>
      <c r="O55" s="7"/>
      <c r="P55" s="10"/>
      <c r="Q55" s="10"/>
      <c r="U55" s="20"/>
      <c r="Y55" s="7">
        <f t="shared" si="2"/>
        <v>0</v>
      </c>
    </row>
    <row r="56" spans="1:25" x14ac:dyDescent="0.25">
      <c r="D56" s="7"/>
      <c r="E56" s="7"/>
      <c r="F56" s="17"/>
      <c r="G56" s="18"/>
      <c r="I56" s="18"/>
      <c r="J56" s="18"/>
      <c r="K56" s="13"/>
      <c r="O56" s="7"/>
      <c r="P56" s="10"/>
      <c r="Q56" s="10"/>
      <c r="U56" s="20"/>
      <c r="Y56" s="7">
        <f t="shared" si="2"/>
        <v>0</v>
      </c>
    </row>
    <row r="57" spans="1:25" x14ac:dyDescent="0.25">
      <c r="D57" s="7"/>
      <c r="E57" s="7"/>
      <c r="F57" s="17"/>
      <c r="G57" s="18"/>
      <c r="I57" s="18"/>
      <c r="J57" s="18"/>
      <c r="K57" s="13"/>
      <c r="O57" s="7"/>
      <c r="P57" s="10"/>
      <c r="Q57" s="10"/>
      <c r="U57" s="20"/>
    </row>
    <row r="58" spans="1:25" x14ac:dyDescent="0.25">
      <c r="M58" s="22">
        <f>SUM(M26:M56)</f>
        <v>0</v>
      </c>
      <c r="N58" s="22">
        <f>SUM(N26:N56)</f>
        <v>204.5</v>
      </c>
      <c r="O58" s="22">
        <f t="shared" ref="O58:X58" si="3">SUM(O26:O56)</f>
        <v>79.5</v>
      </c>
      <c r="P58" s="22">
        <f t="shared" si="3"/>
        <v>147.5</v>
      </c>
      <c r="Q58" s="22">
        <f t="shared" si="3"/>
        <v>100</v>
      </c>
      <c r="R58" s="22">
        <f t="shared" si="3"/>
        <v>92</v>
      </c>
      <c r="S58" s="22">
        <f t="shared" si="3"/>
        <v>43.75</v>
      </c>
      <c r="T58" s="22">
        <f t="shared" si="3"/>
        <v>535.12</v>
      </c>
      <c r="U58" s="22">
        <f>SUM(U26:U56)</f>
        <v>726.41000000000008</v>
      </c>
      <c r="V58" s="22">
        <f t="shared" si="3"/>
        <v>216</v>
      </c>
      <c r="W58" s="22">
        <f t="shared" si="3"/>
        <v>117</v>
      </c>
      <c r="X58" s="30">
        <f t="shared" si="3"/>
        <v>112.5</v>
      </c>
      <c r="Y58" s="9">
        <f>SUM(Y29:Y57)</f>
        <v>2128.5300000000002</v>
      </c>
    </row>
    <row r="60" spans="1:25" x14ac:dyDescent="0.25">
      <c r="A60" t="s">
        <v>110</v>
      </c>
      <c r="M60" s="23">
        <v>0</v>
      </c>
      <c r="N60" s="23">
        <v>200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Div Income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Stan Heller</cp:lastModifiedBy>
  <dcterms:created xsi:type="dcterms:W3CDTF">2009-10-30T19:41:54Z</dcterms:created>
  <dcterms:modified xsi:type="dcterms:W3CDTF">2015-01-20T15:54:22Z</dcterms:modified>
</cp:coreProperties>
</file>